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65" windowWidth="12120" windowHeight="6405" activeTab="6"/>
  </bookViews>
  <sheets>
    <sheet name="Дод1" sheetId="1" r:id="rId1"/>
    <sheet name="Дод2" sheetId="2" r:id="rId2"/>
    <sheet name="Дод3" sheetId="3" r:id="rId3"/>
    <sheet name="Дод 4" sheetId="4" r:id="rId4"/>
    <sheet name="Дод5" sheetId="5" r:id="rId5"/>
    <sheet name="Дод6" sheetId="6" r:id="rId6"/>
    <sheet name="Дод7" sheetId="7" r:id="rId7"/>
  </sheets>
  <definedNames>
    <definedName name="_xlfn.AGGREGATE" hidden="1">#NAME?</definedName>
    <definedName name="_xlnm.Print_Area" localSheetId="3">'Дод 4'!$A$1:$P$27</definedName>
    <definedName name="_xlnm.Print_Area" localSheetId="0">'Дод1'!$A$1:$F$28</definedName>
    <definedName name="_xlnm.Print_Area" localSheetId="2">'Дод3'!$A$1:$Q$33</definedName>
  </definedNames>
  <calcPr fullCalcOnLoad="1"/>
</workbook>
</file>

<file path=xl/sharedStrings.xml><?xml version="1.0" encoding="utf-8"?>
<sst xmlns="http://schemas.openxmlformats.org/spreadsheetml/2006/main" count="504" uniqueCount="305">
  <si>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</si>
  <si>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</t>
  </si>
  <si>
    <t>Код Програмної класифікації видатків та кредитування місцевого бюджету/</t>
  </si>
  <si>
    <t xml:space="preserve">Найменування трансферту/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</si>
  <si>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</si>
  <si>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</si>
  <si>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УСЬОГО зарозділами І, ІІ, у тому числі:</t>
  </si>
  <si>
    <t>бюджет Сухополов`янської сільської  територіальної громади</t>
  </si>
  <si>
    <t>бюджет Варвинської селищної територіальної громади</t>
  </si>
  <si>
    <t>бюджет Линовицької селищної територіальної громади</t>
  </si>
  <si>
    <t>бюджет Малодівицької селищної територіальної громади</t>
  </si>
  <si>
    <t>бюджет Срібнянської селищної територіальної громади</t>
  </si>
  <si>
    <t>(грн)</t>
  </si>
  <si>
    <t>Найменування згідно з Класифікацією доходів бюджету</t>
  </si>
  <si>
    <t>Усього доходів (без урахування міжбюджетних трансфертів)</t>
  </si>
  <si>
    <t>X</t>
  </si>
  <si>
    <t>Разом доходів</t>
  </si>
  <si>
    <t>Найменування згідно з Класифікацією фінансування бюджету</t>
  </si>
  <si>
    <t>Фінансування за типом кредитора</t>
  </si>
  <si>
    <t>На початок періоду</t>
  </si>
  <si>
    <t>Загальне фінансування</t>
  </si>
  <si>
    <t>Додаток 3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</si>
  <si>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</si>
  <si>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</si>
  <si>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</si>
  <si>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інших заходів щодо соціально-економічного розвитку територій</t>
  </si>
  <si>
    <t>0117370</t>
  </si>
  <si>
    <t>7370</t>
  </si>
  <si>
    <t>Рішення районної ради від 30.12.2015 (із змінами від 23.11.2018  № 3-36/VII)</t>
  </si>
  <si>
    <t>3160</t>
  </si>
  <si>
    <t>1014030</t>
  </si>
  <si>
    <t>4030</t>
  </si>
  <si>
    <t>0824</t>
  </si>
  <si>
    <t>Забезпечення діяльності бібліотек</t>
  </si>
  <si>
    <t>усього</t>
  </si>
  <si>
    <t>УСЬОГО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</si>
  <si>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</si>
  <si>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</si>
  <si>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</si>
  <si>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</si>
  <si>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</si>
  <si>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</si>
  <si>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</si>
  <si>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</si>
  <si>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</si>
  <si>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</si>
  <si>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0100000</t>
  </si>
  <si>
    <t>Прилуцька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</si>
  <si>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</si>
  <si>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</si>
  <si>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</si>
  <si>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</si>
  <si>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</si>
  <si>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</si>
  <si>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</si>
  <si>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</si>
  <si>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</si>
  <si>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 0200000</t>
  </si>
  <si>
    <t>Прилуцька районна державна адміністрація</t>
  </si>
  <si>
    <t>0210000</t>
  </si>
  <si>
    <t>0210180</t>
  </si>
  <si>
    <t xml:space="preserve">Програма розвитку комунальної архівної установи "Районний трудовий архів" Прилуцької районної ради на 2019-2021 роки  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</si>
  <si>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</si>
  <si>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</si>
  <si>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</si>
  <si>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забезпечення інвалідів, дітей-інвалідів - стомованих хворих технічними засобами на 2017-2019 роки</t>
  </si>
  <si>
    <t>0213112</t>
  </si>
  <si>
    <t>3112</t>
  </si>
  <si>
    <t>Заходи державної політики з питань дітей та їх соціального захисту</t>
  </si>
  <si>
    <t xml:space="preserve">Районна програма соціально-правового захисту дітей на 2019-2021 роки  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</si>
  <si>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</si>
  <si>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</si>
  <si>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</si>
  <si>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</si>
  <si>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Районна програма "Молодь Прилуччини на 2016-2020 роки"</t>
  </si>
  <si>
    <t>130201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</si>
  <si>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</si>
  <si>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</si>
  <si>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Програма фінансової підтримки фізкультурно-спортивного товариства "Колос" на 2011-2015 роки </t>
  </si>
  <si>
    <t>130204</t>
  </si>
  <si>
    <t>Утримання апарату управління громадських фізкультурно-спортивних організацій (ФСТ "Колос") 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</si>
  <si>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</si>
  <si>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</si>
  <si>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</si>
  <si>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</si>
  <si>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на 2017-2020 роки по Прилуцькому району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</si>
  <si>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</si>
  <si>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0218831</t>
  </si>
  <si>
    <t>1060</t>
  </si>
  <si>
    <t>0421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</si>
  <si>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</si>
  <si>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</si>
  <si>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</si>
  <si>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</si>
  <si>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Цільова соціальна програма
розвитку цивільного захисту Прилуцького району на 2018-2020 роки 
</t>
  </si>
  <si>
    <t>0218220</t>
  </si>
  <si>
    <t>8220</t>
  </si>
  <si>
    <t>0380</t>
  </si>
  <si>
    <t>Заходи та роботи з мобілізаційної підготовки місцевого значення</t>
  </si>
  <si>
    <t>1010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</si>
  <si>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</si>
  <si>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</si>
  <si>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</si>
  <si>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</si>
  <si>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</si>
  <si>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Управління соціального захисту населення  Прилуцької районної державної адміністрації</t>
  </si>
  <si>
    <t>0810000</t>
  </si>
  <si>
    <t>Управління агропромислового розвитку Прилуцької райдержадміністрації</t>
  </si>
  <si>
    <t>160903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</si>
  <si>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</si>
  <si>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</si>
  <si>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Фінансове управління Прилуцької районної державної адміністрації (в частині міжбюджетних трансфертів, резервного фонду)</t>
  </si>
  <si>
    <t>Інші субвенції 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</si>
  <si>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</si>
  <si>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</si>
  <si>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</si>
  <si>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Районна програма "Надання соціальних послуг особам, які потребують сторонньої допомоги на 2018-2022 роки"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</si>
  <si>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</si>
  <si>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</si>
  <si>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Районна програма надання пільг інвалідам по зору І та ІІ 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</si>
  <si>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 xml:space="preserve">Районна  програма підтримки Прилуцької районної організації ветеранів України на 2019-2022 роки  </t>
  </si>
  <si>
    <t>0813192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</si>
  <si>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</si>
  <si>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</si>
  <si>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</si>
  <si>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</si>
  <si>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забезпечення виконання Прилуцькою районною державною адміністрацією делегованих їй районною радою повноважень на 2019 - 2020 роки</t>
  </si>
  <si>
    <t>Програма сприяння виконанню депутатських повноважень депутатами Прилуцької районної ради на 2019 – 2020 роки</t>
  </si>
  <si>
    <t>Х</t>
  </si>
  <si>
    <t xml:space="preserve"> Х</t>
  </si>
  <si>
    <t>Рішення районної ради  від 26.10.2018 № 6-35/VII (зі змінами від 24.04.2019)</t>
  </si>
  <si>
    <t>(грн.)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</si>
  <si>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</si>
  <si>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</si>
  <si>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</si>
  <si>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</si>
  <si>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</si>
  <si>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</si>
  <si>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>0200000</t>
  </si>
  <si>
    <t xml:space="preserve"> Прилуцька районна державна адміністрація</t>
  </si>
  <si>
    <t>8831</t>
  </si>
  <si>
    <t xml:space="preserve"> </t>
  </si>
  <si>
    <t>Всього</t>
  </si>
  <si>
    <t>Додаток  4</t>
  </si>
  <si>
    <t>Додаток 1</t>
  </si>
  <si>
    <t>Код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</si>
  <si>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</si>
  <si>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</si>
  <si>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</si>
  <si>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</si>
  <si>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</si>
  <si>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</si>
  <si>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Рішення районної ради від 21.12.2018 №1-38/VII ( зі змінами 15.02.2019 №9-39/VІІ, 24.04.2019, 26.07.2019 №1-41/VІІ, 20.09.2019 №3-42/VІІ, 22.11.2019)</t>
  </si>
  <si>
    <t>Фінансування за типом боргового зобов’язання</t>
  </si>
  <si>
    <t>Інші субвенції з місцевого бюджету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</si>
  <si>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</si>
  <si>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</si>
  <si>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</si>
  <si>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</si>
  <si>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Додаток 2</t>
  </si>
  <si>
    <t>Рівень будівельної готовності об'єкта на кінець бюджетного періоду, %</t>
  </si>
  <si>
    <t>Капітальні видатки</t>
  </si>
  <si>
    <t>Забезпечення діяльності інших закладів у сфері освіти</t>
  </si>
  <si>
    <t>0611161</t>
  </si>
  <si>
    <t xml:space="preserve">    Х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</si>
  <si>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2019 рік
</t>
  </si>
  <si>
    <t>Рішення районної ради  23.12.2016                                   № 9-16/VII</t>
  </si>
  <si>
    <t>Рішення районної ради від 27.03.2018 №4-29/VII</t>
  </si>
  <si>
    <t>Рішення  районної ради  від 26.10.2018 № 7-35/VII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</si>
  <si>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</si>
  <si>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                                                                                         Програмної класифікації видатків та кредитування місцевих бюджетів</t>
  </si>
  <si>
    <t>Код                                                    Типової програмної класифікації видатків та кредитування місцевих бюджетів</t>
  </si>
  <si>
    <t>Код                                                                                                                 Функціональної класифікації видатків та кредитування бюджету</t>
  </si>
  <si>
    <t>1161</t>
  </si>
  <si>
    <t>0990</t>
  </si>
  <si>
    <t>РОЗПОДІЛ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</si>
  <si>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</si>
  <si>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</si>
  <si>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</si>
  <si>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</si>
  <si>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</si>
  <si>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</si>
  <si>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</si>
  <si>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</si>
  <si>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</si>
  <si>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2010</t>
  </si>
  <si>
    <t>0731</t>
  </si>
  <si>
    <t>Багатопрофільна стаціонарна медична допомога населенню</t>
  </si>
  <si>
    <t>0726</t>
  </si>
  <si>
    <t>Надання довгострокових кредитів індивідуальним забудовникам житла на селі</t>
  </si>
  <si>
    <t>код бюджету 25315200000</t>
  </si>
  <si>
    <t xml:space="preserve">Додаток 6
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</si>
  <si>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</si>
  <si>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</si>
  <si>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</si>
  <si>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</si>
  <si>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обєкта у бюджетному періоді, гривень</t>
  </si>
  <si>
    <t>Рішення районної ради від 30.12.2015 №10-3//VІІ (зі змінами від 22.11.2019 №2-43//VІІ)</t>
  </si>
  <si>
    <t xml:space="preserve">Додаток 7
</t>
  </si>
  <si>
    <t>Цільової програми територіальної оборони, мобілізаційної підготовки місцевого значення та забезпечення заходів, пов’язаних із виконанням військового обов’язку та патріотичного виховання молоді на 2020 рік</t>
  </si>
  <si>
    <t>0212144</t>
  </si>
  <si>
    <t>Централізовані заходи з лікування хворих на цукровий та нецукровий діабет</t>
  </si>
  <si>
    <t>0763</t>
  </si>
  <si>
    <t xml:space="preserve">Додаток  5
</t>
  </si>
  <si>
    <t>Керуючий справами виконавчого апарату районної ради                                             Л.І. Опанасенко</t>
  </si>
  <si>
    <t>Рішення районної ради від 20.12.2019  №5-45/VII</t>
  </si>
  <si>
    <t>(код бюджету)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</si>
  <si>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</si>
  <si>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Керуючий  справами виконавчого апарату районної ради</t>
  </si>
  <si>
    <t>Л.І. Опанасенко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</si>
  <si>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</si>
  <si>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</si>
  <si>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</si>
  <si>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</si>
  <si>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</si>
  <si>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</si>
  <si>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Програма підтримки Комунального некомерційного підприємства "Прилуцька центральна районна лікарня"  При луцької районної ради Чернігівської області  з 01.04.2020 по 31.12.2020(у новій редакції)</t>
  </si>
  <si>
    <t>Рішення районної ради від 23.11.2018  № 4-36/VII</t>
  </si>
  <si>
    <t>Рішення районної ради від 20.12.2019 №6-45/VII (із змінами від 20.03.2020 №1-47/VIІ)</t>
  </si>
  <si>
    <t xml:space="preserve"> Районна цільова програма "Цукровий діабет на  2020 рік”</t>
  </si>
  <si>
    <t>Рішення районної ради від 23.12.2016 № 12-16/VII (зі змінами від 16.05.2018   № 15- 31/VII)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</si>
  <si>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2020 рік (у новій редакції)
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</si>
  <si>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</si>
  <si>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</si>
  <si>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</si>
  <si>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</si>
  <si>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 xml:space="preserve">Інші субвенції з місцевого бюджету </t>
  </si>
  <si>
    <r>
      <t xml:space="preserve">Крім того, </t>
    </r>
    <r>
      <rPr>
        <b/>
        <sz val="24"/>
        <rFont val="Times New Roman"/>
        <family val="1"/>
      </rPr>
      <t>всього за програмою</t>
    </r>
  </si>
  <si>
    <t>Рішення районної ради від 23.11.2018 № 6-36/VII (зі змінами від 07.10.2020 №5-50/VІІ)</t>
  </si>
  <si>
    <t>Рішення районної ради від 23.11.2018 №5-36/VII (зі змінами від 07.10.2020 №4-50/VІІ)</t>
  </si>
  <si>
    <t>Рішення районної ради від 20.12.2019 №6-45/VII (із змінами від 07.10.2020 №3-50/VII)</t>
  </si>
  <si>
    <t>Рішення районної ради від 20.12.2019 №6-45/VII (із змінами від 07.10.2020 №10-50/VII)</t>
  </si>
  <si>
    <t>Рішення районної ради від 24.01.2020 №9-46/VII  (із змінами від 07.10.2020  №2-50/VIІ)</t>
  </si>
  <si>
    <t xml:space="preserve">Розподіл витрат районного бюджету на реалізацію місцевих/регіональних програм у 2021 році
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</si>
  <si>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2021 рік</t>
  </si>
  <si>
    <t>25315200000</t>
  </si>
  <si>
    <t>ДОХОДИ
районного бюджету на 2021 рік</t>
  </si>
  <si>
    <t>Інше внутрішнє фінансування</t>
  </si>
  <si>
    <t>Одержано</t>
  </si>
  <si>
    <t>Повернено</t>
  </si>
  <si>
    <t>Інші розрахунки</t>
  </si>
  <si>
    <t>Фінансування за рахунок коштів єдиного казначейського рахунку</t>
  </si>
  <si>
    <t>ФІНАНСУВАННЯ
районного бюджету на 2021 рік</t>
  </si>
  <si>
    <t>Прилуцька районна державна адмiнiстрацiя</t>
  </si>
  <si>
    <t>Управлiння соцiального захисту населення Прилуцької районної державної адмiнiстрацiї</t>
  </si>
  <si>
    <t>видатків районного бюджету на 2021 рік</t>
  </si>
  <si>
    <t>Кредитування  районного бюджету у 2021 році</t>
  </si>
  <si>
    <t>Міжбюджетні трансферти  на 2021 рік</t>
  </si>
  <si>
    <t>1. Показники міжбюджетних трансфертів з інших бюджетів</t>
  </si>
  <si>
    <t xml:space="preserve"> (грн)</t>
  </si>
  <si>
    <t xml:space="preserve">Код Класифікації доходу бюджету/
Код бюджету
</t>
  </si>
  <si>
    <t xml:space="preserve">Найменування трансферту/
Найменування бюджету – надавача міжбюджетного трансферту
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</si>
  <si>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</si>
  <si>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</si>
  <si>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</si>
  <si>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</si>
  <si>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</si>
  <si>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Керуючий справами виконавчого апарату районної ради                                                                   Л.І. Опанасенко</t>
  </si>
  <si>
    <t xml:space="preserve">Районна програма по виконанню судових рішень з виплати 
одноразової грошової допомоги випускникам навчальних закладів із числа дітей-сиріт та дітей, позбавлених батьківського піклування, які закінчили навчання в закладах загальної середньої освіти Прилуцького району в 2019 році
</t>
  </si>
  <si>
    <t>бюджет Ічнянської міської територіальної громади</t>
  </si>
  <si>
    <t>Районна програма для здійснення видатків на оплату праці ліквідованого сектору освіти, культури, у справах сім'ї, молоді та спорту Варвинської районної державної адміністрації  Чернігівської області на 2021 рік</t>
  </si>
  <si>
    <t>Районна програма для здійснення видатків на оплату праці  ліквідованого Територіального центру соціального обслуговування (надання соціальних послуг) управління соціального захисту населення Ічнянської  районної державної адміністрації на 2021 рік</t>
  </si>
  <si>
    <t>Районна програма для здійснення видатків на оплату праці  ліквідованої Ічнянської районної централізованої бібліотечної системи   на 2021 рік</t>
  </si>
  <si>
    <t xml:space="preserve">Рішення районної ради від 27.01.2021 № 3-4/VIIІ </t>
  </si>
  <si>
    <t xml:space="preserve">Рішення районної ради від 27.01.2021 № 33-4/VIIІ </t>
  </si>
  <si>
    <t xml:space="preserve">Рішення районної ради від 27.01.2021 № 35-4/VIIІ </t>
  </si>
  <si>
    <t xml:space="preserve">Рішення районної ради від 27.01.2021 №34-4/VIIІ </t>
  </si>
  <si>
    <t>Рішення районної ради від  22.12.2017№8-26/VII ( зі змінами від 20.12.2019  №1-45 /VII, від 27.01.2021                                       № 5-4/VIIІ  )</t>
  </si>
  <si>
    <t xml:space="preserve">Рішення районної ради від 27.01.2021 № 4-4/VIIІ </t>
  </si>
  <si>
    <t>бюджет Яблунівської сільської  територіальної громади</t>
  </si>
  <si>
    <t>Районна Програма освоєння залишку субвенції з місцевого бюджету на реалізацію заходів, спрямованих на розвиток системи охорони здоров’я у сільській місцевості, за рахунок залишку коштів відповідної субвенції з державного бюджету, що утворилися на початок бюджетного періоду 2020 року комунальним некомерційним підприємством "Центр первинної медико-санітарної допомоги" Прилуцької районної ради Чернігівської області у 2021 році</t>
  </si>
  <si>
    <t xml:space="preserve">Рішення районної ради від 12.02.2021 № 0-4/VIIІ </t>
  </si>
  <si>
    <t>Районна програма освоєння залишку субвенції з державного бюджету місцевим бюджетам на здійснення заходів щодо соціально-економічного розвитку окремих територій 2020 року комунальним некомерційним підприємством ”Прилуцька центральна районна лікарня”</t>
  </si>
  <si>
    <t xml:space="preserve">2358694, 15 </t>
  </si>
  <si>
    <t>Виконання інвестиційних проектів в рамках реалізації заходів, спрямованих на розвиток системи охорони здоров`я у сільській місцевості. Замовник – Комунальне некомерційне підприємство «Центр первинної медико-санітарної допомоги» Прилуцької районної ради Чернігівської області</t>
  </si>
  <si>
    <t>в т.ч. співфінансування 10%</t>
  </si>
  <si>
    <t>Капітальний ремонт приміщень об’єднаного відділення хірургічного профілю Прилуцької центральної районної лікарні по вул. Київська, 98 в м. Прилуки Чернігівської області</t>
  </si>
  <si>
    <t>в т.ч. за рахунок залишку субвенції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</si>
  <si>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в т.ч. залишку субвенції  з державного бюджету місцевим бюджетам на здійснення заходів щодо соціально-економічного розвитку окремих територій </t>
  </si>
  <si>
    <t>Яблунівська амбулаторія загальної практики сімейної медицини по вул. Ярмакова, 1 в                                                                           с. Яблунівка Прилуцького району – капітальний ремонт будівлі з застосуванням енергозберігаючих технологій (в т.ч. оплата проектно-вишукувальних робіт та експертизи)</t>
  </si>
  <si>
    <t>Кошти, що передаються із загального фонду бюджету до бюджету розвитку (спеціального фонду)</t>
  </si>
  <si>
    <t>з них.:  видатки за рахунок коштів, що передаються із загального фонду до бюджету розвитку (спеціального фонду)</t>
  </si>
  <si>
    <t>11а</t>
  </si>
  <si>
    <t>Сектор освіти, культури, у справах сім'ї, молоді та спорту Варвинської районної державної адміністрації</t>
  </si>
  <si>
    <t>Територіальний центр соціального обслуговування (надання соціальних послуг) управління соціального захисту населення Ічнянської  районної державної адміністрації</t>
  </si>
  <si>
    <t xml:space="preserve"> Відділ освіти, культури, молоді та спорту Ічнянської районної державної адміністрації для виплат Ічнянської районна централізована бібліотечна система</t>
  </si>
  <si>
    <t>на виконання заходів "Районної програми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2021 рік”</t>
  </si>
  <si>
    <t>Інша діяльність у сфері державного управління в т.ч.</t>
  </si>
  <si>
    <t>РОЗПОДІЛ                                                                                                                                                                                                                                                                                                                     коштів бюджету розвитку на здійснення заходів на будівництво, реконструкцію і реставрацію, капітальний ремонт  об`єктів  виробничої, комунікаційної  та соціальної інфраструктури за об'єктами у 2021 році</t>
  </si>
  <si>
    <t>0217110</t>
  </si>
  <si>
    <t>Реалізація програм в галузі сільського господарства</t>
  </si>
  <si>
    <t>Реалізація програм в галузі сільского господарства</t>
  </si>
  <si>
    <t>Районна програма передачі нетелей баготодітним сім"ям, які проживають у сільській місцевості Прилуцького району на 2021-2027 роки</t>
  </si>
  <si>
    <t>Рішення районної ради від 30.04.21 №</t>
  </si>
  <si>
    <t>обласний бюджет Чернігівської області</t>
  </si>
  <si>
    <t xml:space="preserve">до рішення районної ради від 30 квітня 2021 року №2-7/VIII ”Про внесення змін до рішення районної ради від 29 грудня 2020 року          №8-3/VIIІ „Про районний бюджет Прилуцького району на 2021 рік” 
</t>
  </si>
  <si>
    <t xml:space="preserve">до рішення  районної ради від  2021 року № 9/VIII ”Про внесення змін до рішення районної ради від  грудня 2020 року №8-3/VIIІ „Про районний бюджет Прилуцького району на 2021 рік” -
</t>
  </si>
  <si>
    <t xml:space="preserve">до рішення районної ради  від  2021 року № 9/VIII ”Про внесення змін до рішення районної ради від 29 грудня 2020 року  №8-3/VIIІ „Про районний бюджет Прилуцького району на 2021 рік” 
</t>
  </si>
  <si>
    <t>бюджет Талалаївської селищної територіальної громади</t>
  </si>
  <si>
    <t>бюджет Ладанської селищної ради</t>
  </si>
  <si>
    <t>бюджет Парафіївської селищної ради</t>
  </si>
  <si>
    <t xml:space="preserve">до рішення районної ради від  2021 року № 9/VIII ”Про внесення змін до рішення районної ради від 29 грудня 2020 року  №8-3/VIIІ „Про районний бюджет Прилуцького району на 2021 рік” </t>
  </si>
  <si>
    <t xml:space="preserve">до рішення районної ради  від  2021 року № 9/VIII ”Про внесення змін до рішення районної ради від 29 грудня 2020 року  №8-3/VIIІ „Про районний бюджет Прилуцького району на 2021 рік” </t>
  </si>
  <si>
    <t xml:space="preserve">до рішення районної ради від   2021 року № 9/VIII ”Про внесення змін до рішення районної ради від 29 грудня 2020 року  №8-3/VIIІ „Про районний бюджет Прилуцького району на 2021 рік” </t>
  </si>
  <si>
    <t xml:space="preserve">до рішення районної ради від 2021 року № 9/VIII ”Про внесення змін до рішення районної ради від 29 грудня 2020 року  №8-3/VIIІ „Про районний бюджет Прилуцького району на 2021 рік”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</si>
</sst>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_₴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</numFmts>
  <fonts count="8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4"/>
      <color indexed="12"/>
      <name val="Times New Roman"/>
      <family val="1"/>
    </font>
    <font>
      <i/>
      <sz val="24"/>
      <name val="Times New Roman"/>
      <family val="1"/>
    </font>
    <font>
      <sz val="2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20"/>
      <color indexed="12"/>
      <name val="Times New Roman"/>
      <family val="1"/>
    </font>
    <font>
      <sz val="8"/>
      <name val="Times New Roman"/>
      <family val="0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8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0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9" fillId="46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73" fillId="0" borderId="7" applyNumberFormat="0" applyFill="0" applyAlignment="0" applyProtection="0"/>
    <xf numFmtId="0" fontId="11" fillId="0" borderId="8" applyNumberFormat="0" applyFill="0" applyAlignment="0" applyProtection="0"/>
    <xf numFmtId="0" fontId="74" fillId="47" borderId="9" applyNumberFormat="0" applyAlignment="0" applyProtection="0"/>
    <xf numFmtId="0" fontId="9" fillId="48" borderId="10" applyNumberFormat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6" fillId="50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5" fillId="3" borderId="0" applyNumberFormat="0" applyBorder="0" applyAlignment="0" applyProtection="0"/>
    <xf numFmtId="0" fontId="78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3" fontId="1" fillId="0" borderId="0" applyFont="0" applyFill="0" applyBorder="0" applyAlignment="0" applyProtection="0"/>
    <xf numFmtId="0" fontId="79" fillId="50" borderId="14" applyNumberFormat="0" applyAlignment="0" applyProtection="0"/>
    <xf numFmtId="0" fontId="17" fillId="0" borderId="15" applyNumberFormat="0" applyFill="0" applyAlignment="0" applyProtection="0"/>
    <xf numFmtId="0" fontId="80" fillId="54" borderId="0" applyNumberFormat="0" applyBorder="0" applyAlignment="0" applyProtection="0"/>
    <xf numFmtId="0" fontId="18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9" fillId="0" borderId="16" xfId="105" applyBorder="1" applyAlignment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/>
      <protection/>
    </xf>
    <xf numFmtId="0" fontId="28" fillId="0" borderId="16" xfId="0" applyFont="1" applyBorder="1" applyAlignment="1">
      <alignment horizontal="center" vertical="center" wrapText="1"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6" xfId="0" applyFont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109" applyFont="1" applyFill="1" applyBorder="1" applyAlignment="1">
      <alignment horizontal="center" vertical="center" wrapText="1"/>
      <protection/>
    </xf>
    <xf numFmtId="194" fontId="37" fillId="0" borderId="16" xfId="95" applyNumberFormat="1" applyFont="1" applyBorder="1" applyAlignment="1">
      <alignment horizontal="center" vertical="center"/>
      <protection/>
    </xf>
    <xf numFmtId="1" fontId="36" fillId="0" borderId="16" xfId="95" applyNumberFormat="1" applyFont="1" applyBorder="1" applyAlignment="1">
      <alignment horizontal="center" vertical="center"/>
      <protection/>
    </xf>
    <xf numFmtId="1" fontId="36" fillId="0" borderId="16" xfId="95" applyNumberFormat="1" applyFont="1" applyFill="1" applyBorder="1" applyAlignment="1">
      <alignment horizontal="center" vertical="center"/>
      <protection/>
    </xf>
    <xf numFmtId="3" fontId="33" fillId="0" borderId="0" xfId="0" applyNumberFormat="1" applyFont="1" applyFill="1" applyAlignment="1">
      <alignment/>
    </xf>
    <xf numFmtId="49" fontId="36" fillId="0" borderId="16" xfId="0" applyNumberFormat="1" applyFont="1" applyFill="1" applyBorder="1" applyAlignment="1" quotePrefix="1">
      <alignment horizontal="center" vertical="center" wrapText="1"/>
    </xf>
    <xf numFmtId="0" fontId="36" fillId="0" borderId="16" xfId="109" applyFont="1" applyFill="1" applyBorder="1" applyAlignment="1" quotePrefix="1">
      <alignment horizontal="center" vertical="center" wrapText="1"/>
      <protection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6" xfId="109" applyNumberFormat="1" applyFont="1" applyFill="1" applyBorder="1" applyAlignment="1">
      <alignment horizontal="center" vertical="center" wrapText="1"/>
      <protection/>
    </xf>
    <xf numFmtId="2" fontId="26" fillId="0" borderId="16" xfId="106" applyNumberFormat="1" applyFont="1" applyFill="1" applyBorder="1" applyAlignment="1" quotePrefix="1">
      <alignment horizontal="center" vertical="center" wrapText="1"/>
      <protection/>
    </xf>
    <xf numFmtId="0" fontId="26" fillId="0" borderId="16" xfId="108" applyFont="1" applyFill="1" applyBorder="1" applyAlignment="1">
      <alignment horizontal="center" vertical="center" wrapText="1"/>
      <protection/>
    </xf>
    <xf numFmtId="194" fontId="26" fillId="0" borderId="20" xfId="95" applyNumberFormat="1" applyFont="1" applyBorder="1" applyAlignment="1">
      <alignment horizontal="center" vertical="center" wrapText="1"/>
      <protection/>
    </xf>
    <xf numFmtId="1" fontId="26" fillId="0" borderId="18" xfId="95" applyNumberFormat="1" applyFont="1" applyBorder="1" applyAlignment="1">
      <alignment horizontal="center" vertical="center" wrapText="1"/>
      <protection/>
    </xf>
    <xf numFmtId="1" fontId="26" fillId="0" borderId="18" xfId="95" applyNumberFormat="1" applyFont="1" applyFill="1" applyBorder="1" applyAlignment="1">
      <alignment horizontal="center" vertical="center" wrapText="1"/>
      <protection/>
    </xf>
    <xf numFmtId="49" fontId="26" fillId="0" borderId="16" xfId="106" applyNumberFormat="1" applyFont="1" applyFill="1" applyBorder="1" applyAlignment="1" quotePrefix="1">
      <alignment horizontal="center" vertical="center" wrapText="1"/>
      <protection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108" applyFont="1" applyFill="1" applyBorder="1" applyAlignment="1">
      <alignment horizontal="center" vertical="center" wrapText="1"/>
      <protection/>
    </xf>
    <xf numFmtId="194" fontId="38" fillId="0" borderId="16" xfId="95" applyNumberFormat="1" applyFont="1" applyBorder="1" applyAlignment="1">
      <alignment horizontal="center" vertical="center"/>
      <protection/>
    </xf>
    <xf numFmtId="0" fontId="36" fillId="0" borderId="16" xfId="108" applyFont="1" applyFill="1" applyBorder="1" applyAlignment="1" quotePrefix="1">
      <alignment horizontal="center" vertical="center" wrapText="1"/>
      <protection/>
    </xf>
    <xf numFmtId="49" fontId="26" fillId="0" borderId="16" xfId="0" applyNumberFormat="1" applyFont="1" applyFill="1" applyBorder="1" applyAlignment="1" quotePrefix="1">
      <alignment horizontal="center" vertical="center" wrapText="1"/>
    </xf>
    <xf numFmtId="49" fontId="26" fillId="0" borderId="16" xfId="108" applyNumberFormat="1" applyFont="1" applyFill="1" applyBorder="1" applyAlignment="1">
      <alignment horizontal="center" vertical="center"/>
      <protection/>
    </xf>
    <xf numFmtId="194" fontId="26" fillId="0" borderId="16" xfId="95" applyNumberFormat="1" applyFont="1" applyBorder="1" applyAlignment="1">
      <alignment horizontal="center" vertical="center" wrapText="1"/>
      <protection/>
    </xf>
    <xf numFmtId="1" fontId="26" fillId="0" borderId="16" xfId="95" applyNumberFormat="1" applyFont="1" applyBorder="1" applyAlignment="1">
      <alignment horizontal="center" vertical="center" wrapText="1"/>
      <protection/>
    </xf>
    <xf numFmtId="1" fontId="26" fillId="0" borderId="16" xfId="95" applyNumberFormat="1" applyFont="1" applyFill="1" applyBorder="1" applyAlignment="1">
      <alignment horizontal="center" vertical="center" wrapText="1"/>
      <protection/>
    </xf>
    <xf numFmtId="0" fontId="26" fillId="0" borderId="21" xfId="108" applyFont="1" applyFill="1" applyBorder="1" applyAlignment="1">
      <alignment horizontal="center" vertical="center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6" xfId="0" applyNumberFormat="1" applyFont="1" applyFill="1" applyBorder="1" applyAlignment="1" applyProtection="1">
      <alignment/>
      <protection/>
    </xf>
    <xf numFmtId="0" fontId="38" fillId="0" borderId="16" xfId="0" applyFont="1" applyFill="1" applyBorder="1" applyAlignment="1">
      <alignment horizontal="center" vertical="center" wrapText="1"/>
    </xf>
    <xf numFmtId="49" fontId="38" fillId="0" borderId="16" xfId="108" applyNumberFormat="1" applyFont="1" applyFill="1" applyBorder="1" applyAlignment="1">
      <alignment horizontal="center" vertical="center"/>
      <protection/>
    </xf>
    <xf numFmtId="2" fontId="38" fillId="0" borderId="16" xfId="106" applyNumberFormat="1" applyFont="1" applyFill="1" applyBorder="1" applyAlignment="1" quotePrefix="1">
      <alignment horizontal="center" vertical="center" wrapText="1"/>
      <protection/>
    </xf>
    <xf numFmtId="0" fontId="38" fillId="0" borderId="21" xfId="108" applyFont="1" applyFill="1" applyBorder="1" applyAlignment="1">
      <alignment horizontal="center" vertical="center" wrapText="1"/>
      <protection/>
    </xf>
    <xf numFmtId="0" fontId="38" fillId="0" borderId="16" xfId="108" applyFont="1" applyBorder="1" applyAlignment="1">
      <alignment horizontal="center" vertical="center" wrapText="1"/>
      <protection/>
    </xf>
    <xf numFmtId="49" fontId="38" fillId="0" borderId="20" xfId="108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 wrapText="1"/>
    </xf>
    <xf numFmtId="49" fontId="26" fillId="0" borderId="20" xfId="108" applyNumberFormat="1" applyFont="1" applyFill="1" applyBorder="1" applyAlignment="1">
      <alignment horizontal="center" vertical="center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26" fillId="0" borderId="16" xfId="108" applyNumberFormat="1" applyFont="1" applyFill="1" applyBorder="1" applyAlignment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6" xfId="110" applyFont="1" applyBorder="1" applyAlignment="1" quotePrefix="1">
      <alignment horizontal="center" vertical="center" wrapText="1"/>
      <protection/>
    </xf>
    <xf numFmtId="2" fontId="26" fillId="0" borderId="16" xfId="110" applyNumberFormat="1" applyFont="1" applyBorder="1" applyAlignment="1" quotePrefix="1">
      <alignment horizontal="center" vertical="center" wrapText="1"/>
      <protection/>
    </xf>
    <xf numFmtId="0" fontId="26" fillId="0" borderId="16" xfId="109" applyFont="1" applyFill="1" applyBorder="1" applyAlignment="1">
      <alignment horizontal="center" vertical="center" wrapText="1"/>
      <protection/>
    </xf>
    <xf numFmtId="2" fontId="26" fillId="0" borderId="16" xfId="0" applyNumberFormat="1" applyFont="1" applyFill="1" applyBorder="1" applyAlignment="1" quotePrefix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49" fontId="38" fillId="0" borderId="16" xfId="108" applyNumberFormat="1" applyFont="1" applyBorder="1" applyAlignment="1">
      <alignment horizontal="center" vertical="center"/>
      <protection/>
    </xf>
    <xf numFmtId="2" fontId="38" fillId="0" borderId="16" xfId="106" applyNumberFormat="1" applyFont="1" applyBorder="1" applyAlignment="1" quotePrefix="1">
      <alignment horizontal="center" vertical="center" wrapText="1"/>
      <protection/>
    </xf>
    <xf numFmtId="0" fontId="37" fillId="55" borderId="16" xfId="109" applyFont="1" applyFill="1" applyBorder="1" applyAlignment="1">
      <alignment horizontal="center" vertical="center" wrapText="1"/>
      <protection/>
    </xf>
    <xf numFmtId="3" fontId="38" fillId="0" borderId="16" xfId="108" applyNumberFormat="1" applyFont="1" applyFill="1" applyBorder="1" applyAlignment="1">
      <alignment horizontal="center" vertical="center" wrapText="1"/>
      <protection/>
    </xf>
    <xf numFmtId="0" fontId="38" fillId="55" borderId="0" xfId="0" applyFont="1" applyFill="1" applyAlignment="1">
      <alignment horizontal="center" vertical="center" wrapText="1" shrinkToFit="1"/>
    </xf>
    <xf numFmtId="0" fontId="38" fillId="0" borderId="16" xfId="109" applyFont="1" applyBorder="1" applyAlignment="1">
      <alignment horizontal="center" vertical="center" wrapText="1"/>
      <protection/>
    </xf>
    <xf numFmtId="0" fontId="37" fillId="0" borderId="16" xfId="0" applyFont="1" applyBorder="1" applyAlignment="1">
      <alignment horizontal="center" vertical="center" wrapText="1"/>
    </xf>
    <xf numFmtId="2" fontId="37" fillId="55" borderId="16" xfId="106" applyNumberFormat="1" applyFont="1" applyFill="1" applyBorder="1" applyAlignment="1" quotePrefix="1">
      <alignment horizontal="center" vertical="center" wrapText="1"/>
      <protection/>
    </xf>
    <xf numFmtId="49" fontId="38" fillId="0" borderId="2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2" fontId="38" fillId="0" borderId="20" xfId="106" applyNumberFormat="1" applyFont="1" applyBorder="1" applyAlignment="1" quotePrefix="1">
      <alignment horizontal="center" vertical="center" wrapText="1"/>
      <protection/>
    </xf>
    <xf numFmtId="0" fontId="38" fillId="55" borderId="20" xfId="0" applyFont="1" applyFill="1" applyBorder="1" applyAlignment="1">
      <alignment horizontal="center" vertical="center" wrapText="1"/>
    </xf>
    <xf numFmtId="0" fontId="38" fillId="0" borderId="20" xfId="108" applyFont="1" applyBorder="1" applyAlignment="1">
      <alignment horizontal="center" vertical="center" wrapText="1"/>
      <protection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20" xfId="106" applyNumberFormat="1" applyFont="1" applyBorder="1" applyAlignment="1" quotePrefix="1">
      <alignment horizontal="center" vertical="center" wrapText="1"/>
      <protection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justify" vertical="center" wrapText="1"/>
    </xf>
    <xf numFmtId="0" fontId="26" fillId="0" borderId="22" xfId="108" applyFont="1" applyFill="1" applyBorder="1" applyAlignment="1">
      <alignment horizontal="center" vertical="center" wrapText="1"/>
      <protection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 quotePrefix="1">
      <alignment horizontal="center" vertical="center" wrapText="1"/>
    </xf>
    <xf numFmtId="0" fontId="36" fillId="0" borderId="20" xfId="0" applyFont="1" applyFill="1" applyBorder="1" applyAlignment="1" quotePrefix="1">
      <alignment horizontal="center" vertical="center" wrapText="1"/>
    </xf>
    <xf numFmtId="0" fontId="26" fillId="0" borderId="16" xfId="0" applyFont="1" applyFill="1" applyBorder="1" applyAlignment="1" quotePrefix="1">
      <alignment horizontal="center" vertical="center" wrapText="1"/>
    </xf>
    <xf numFmtId="0" fontId="26" fillId="0" borderId="20" xfId="0" applyFont="1" applyFill="1" applyBorder="1" applyAlignment="1" quotePrefix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/>
      <protection/>
    </xf>
    <xf numFmtId="0" fontId="36" fillId="0" borderId="16" xfId="108" applyFont="1" applyBorder="1" applyAlignment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19" fillId="0" borderId="0" xfId="105">
      <alignment/>
      <protection/>
    </xf>
    <xf numFmtId="0" fontId="19" fillId="0" borderId="0" xfId="105" applyAlignment="1">
      <alignment horizontal="right"/>
      <protection/>
    </xf>
    <xf numFmtId="0" fontId="19" fillId="56" borderId="16" xfId="105" applyFill="1" applyBorder="1" applyAlignment="1">
      <alignment horizontal="center" vertical="center" wrapText="1"/>
      <protection/>
    </xf>
    <xf numFmtId="0" fontId="44" fillId="0" borderId="16" xfId="105" applyFont="1" applyBorder="1" applyAlignment="1" quotePrefix="1">
      <alignment horizontal="center" vertical="center" wrapText="1"/>
      <protection/>
    </xf>
    <xf numFmtId="0" fontId="44" fillId="0" borderId="16" xfId="105" applyFont="1" applyBorder="1" applyAlignment="1">
      <alignment horizontal="center" vertical="center" wrapText="1"/>
      <protection/>
    </xf>
    <xf numFmtId="0" fontId="44" fillId="0" borderId="16" xfId="105" applyFont="1" applyBorder="1" applyAlignment="1" quotePrefix="1">
      <alignment vertical="center" wrapText="1"/>
      <protection/>
    </xf>
    <xf numFmtId="2" fontId="44" fillId="0" borderId="16" xfId="105" applyNumberFormat="1" applyFont="1" applyBorder="1" applyAlignment="1">
      <alignment vertical="center" wrapText="1"/>
      <protection/>
    </xf>
    <xf numFmtId="2" fontId="44" fillId="56" borderId="16" xfId="105" applyNumberFormat="1" applyFont="1" applyFill="1" applyBorder="1" applyAlignment="1">
      <alignment vertical="center" wrapText="1"/>
      <protection/>
    </xf>
    <xf numFmtId="0" fontId="19" fillId="0" borderId="16" xfId="105" applyBorder="1" applyAlignment="1" quotePrefix="1">
      <alignment horizontal="center" vertical="center" wrapText="1"/>
      <protection/>
    </xf>
    <xf numFmtId="0" fontId="19" fillId="0" borderId="16" xfId="105" applyBorder="1" applyAlignment="1" quotePrefix="1">
      <alignment vertical="center" wrapText="1"/>
      <protection/>
    </xf>
    <xf numFmtId="2" fontId="19" fillId="0" borderId="16" xfId="105" applyNumberFormat="1" applyBorder="1" applyAlignment="1">
      <alignment vertical="center" wrapText="1"/>
      <protection/>
    </xf>
    <xf numFmtId="2" fontId="19" fillId="56" borderId="16" xfId="105" applyNumberFormat="1" applyFill="1" applyBorder="1" applyAlignment="1">
      <alignment vertical="center" wrapText="1"/>
      <protection/>
    </xf>
    <xf numFmtId="0" fontId="44" fillId="56" borderId="16" xfId="105" applyFont="1" applyFill="1" applyBorder="1" applyAlignment="1">
      <alignment horizontal="center" vertical="center" wrapText="1"/>
      <protection/>
    </xf>
    <xf numFmtId="0" fontId="44" fillId="56" borderId="16" xfId="105" applyFont="1" applyFill="1" applyBorder="1" applyAlignment="1" quotePrefix="1">
      <alignment horizontal="center" vertical="center" wrapText="1"/>
      <protection/>
    </xf>
    <xf numFmtId="0" fontId="44" fillId="56" borderId="16" xfId="105" applyFont="1" applyFill="1" applyBorder="1" applyAlignment="1">
      <alignment vertical="center" wrapText="1"/>
      <protection/>
    </xf>
    <xf numFmtId="0" fontId="44" fillId="0" borderId="0" xfId="105" applyFont="1" applyAlignment="1">
      <alignment horizontal="left"/>
      <protection/>
    </xf>
    <xf numFmtId="0" fontId="0" fillId="0" borderId="16" xfId="0" applyBorder="1" applyAlignment="1">
      <alignment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20" xfId="0" applyFont="1" applyFill="1" applyBorder="1" applyAlignment="1" quotePrefix="1">
      <alignment horizontal="center" vertical="center" wrapText="1"/>
    </xf>
    <xf numFmtId="2" fontId="27" fillId="0" borderId="20" xfId="0" applyNumberFormat="1" applyFont="1" applyFill="1" applyBorder="1" applyAlignment="1" quotePrefix="1">
      <alignment horizontal="center" vertical="center" wrapText="1"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2" fontId="27" fillId="0" borderId="20" xfId="0" applyNumberFormat="1" applyFont="1" applyFill="1" applyBorder="1" applyAlignment="1">
      <alignment horizontal="center" vertical="center" wrapText="1"/>
    </xf>
    <xf numFmtId="195" fontId="26" fillId="0" borderId="18" xfId="95" applyNumberFormat="1" applyFont="1" applyBorder="1" applyAlignment="1">
      <alignment horizontal="center" vertical="center" wrapText="1"/>
      <protection/>
    </xf>
    <xf numFmtId="195" fontId="36" fillId="0" borderId="16" xfId="95" applyNumberFormat="1" applyFont="1" applyBorder="1" applyAlignment="1">
      <alignment horizontal="center" vertical="center"/>
      <protection/>
    </xf>
    <xf numFmtId="2" fontId="36" fillId="0" borderId="16" xfId="95" applyNumberFormat="1" applyFont="1" applyBorder="1" applyAlignment="1">
      <alignment horizontal="center" vertical="center"/>
      <protection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6" fillId="0" borderId="16" xfId="108" applyFont="1" applyBorder="1" applyAlignment="1">
      <alignment horizontal="center" vertical="center" wrapText="1"/>
      <protection/>
    </xf>
    <xf numFmtId="0" fontId="31" fillId="0" borderId="2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/>
    </xf>
    <xf numFmtId="1" fontId="46" fillId="57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56" borderId="16" xfId="0" applyFill="1" applyBorder="1" applyAlignment="1">
      <alignment horizontal="center" vertical="center" wrapText="1"/>
    </xf>
    <xf numFmtId="0" fontId="44" fillId="56" borderId="0" xfId="105" applyFont="1" applyFill="1" applyBorder="1" applyAlignment="1">
      <alignment horizontal="center" vertical="center" wrapText="1"/>
      <protection/>
    </xf>
    <xf numFmtId="0" fontId="44" fillId="56" borderId="0" xfId="105" applyFont="1" applyFill="1" applyBorder="1" applyAlignment="1" quotePrefix="1">
      <alignment horizontal="center" vertical="center" wrapText="1"/>
      <protection/>
    </xf>
    <xf numFmtId="0" fontId="44" fillId="56" borderId="0" xfId="105" applyFont="1" applyFill="1" applyBorder="1" applyAlignment="1">
      <alignment vertical="center" wrapText="1"/>
      <protection/>
    </xf>
    <xf numFmtId="2" fontId="44" fillId="56" borderId="0" xfId="105" applyNumberFormat="1" applyFont="1" applyFill="1" applyBorder="1" applyAlignment="1">
      <alignment vertical="center" wrapText="1"/>
      <protection/>
    </xf>
    <xf numFmtId="2" fontId="26" fillId="0" borderId="16" xfId="0" applyNumberFormat="1" applyFont="1" applyFill="1" applyBorder="1" applyAlignment="1">
      <alignment horizontal="center" vertical="center" wrapText="1"/>
    </xf>
    <xf numFmtId="0" fontId="44" fillId="0" borderId="0" xfId="105" applyFont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46" fillId="0" borderId="17" xfId="0" applyFont="1" applyFill="1" applyBorder="1" applyAlignment="1">
      <alignment horizontal="center"/>
    </xf>
    <xf numFmtId="0" fontId="31" fillId="0" borderId="25" xfId="0" applyFont="1" applyBorder="1" applyAlignment="1">
      <alignment horizontal="center"/>
    </xf>
    <xf numFmtId="1" fontId="26" fillId="55" borderId="20" xfId="95" applyNumberFormat="1" applyFont="1" applyFill="1" applyBorder="1" applyAlignment="1">
      <alignment horizontal="center" vertical="center" wrapText="1"/>
      <protection/>
    </xf>
    <xf numFmtId="1" fontId="39" fillId="55" borderId="16" xfId="0" applyNumberFormat="1" applyFont="1" applyFill="1" applyBorder="1" applyAlignment="1" applyProtection="1">
      <alignment/>
      <protection/>
    </xf>
    <xf numFmtId="1" fontId="38" fillId="55" borderId="16" xfId="108" applyNumberFormat="1" applyFont="1" applyFill="1" applyBorder="1" applyAlignment="1">
      <alignment horizontal="center" vertical="center" wrapText="1"/>
      <protection/>
    </xf>
    <xf numFmtId="1" fontId="26" fillId="55" borderId="16" xfId="108" applyNumberFormat="1" applyFont="1" applyFill="1" applyBorder="1" applyAlignment="1">
      <alignment horizontal="center" vertical="center" wrapText="1"/>
      <protection/>
    </xf>
    <xf numFmtId="1" fontId="26" fillId="55" borderId="16" xfId="0" applyNumberFormat="1" applyFont="1" applyFill="1" applyBorder="1" applyAlignment="1">
      <alignment horizontal="center" vertical="center" wrapText="1"/>
    </xf>
    <xf numFmtId="1" fontId="38" fillId="55" borderId="16" xfId="109" applyNumberFormat="1" applyFont="1" applyFill="1" applyBorder="1" applyAlignment="1">
      <alignment horizontal="center" vertical="center" wrapText="1"/>
      <protection/>
    </xf>
    <xf numFmtId="1" fontId="38" fillId="55" borderId="16" xfId="95" applyNumberFormat="1" applyFont="1" applyFill="1" applyBorder="1" applyAlignment="1">
      <alignment horizontal="center" vertical="center"/>
      <protection/>
    </xf>
    <xf numFmtId="1" fontId="38" fillId="55" borderId="20" xfId="108" applyNumberFormat="1" applyFont="1" applyFill="1" applyBorder="1" applyAlignment="1">
      <alignment horizontal="center" vertical="center" wrapText="1"/>
      <protection/>
    </xf>
    <xf numFmtId="1" fontId="26" fillId="57" borderId="18" xfId="0" applyNumberFormat="1" applyFont="1" applyFill="1" applyBorder="1" applyAlignment="1">
      <alignment horizontal="center" vertical="center" wrapText="1"/>
    </xf>
    <xf numFmtId="1" fontId="26" fillId="57" borderId="20" xfId="95" applyNumberFormat="1" applyFont="1" applyFill="1" applyBorder="1" applyAlignment="1">
      <alignment horizontal="center" vertical="center" wrapText="1"/>
      <protection/>
    </xf>
    <xf numFmtId="1" fontId="26" fillId="57" borderId="16" xfId="0" applyNumberFormat="1" applyFont="1" applyFill="1" applyBorder="1" applyAlignment="1">
      <alignment horizontal="center" vertical="center" wrapText="1"/>
    </xf>
    <xf numFmtId="1" fontId="26" fillId="57" borderId="22" xfId="108" applyNumberFormat="1" applyFont="1" applyFill="1" applyBorder="1" applyAlignment="1">
      <alignment horizontal="center" vertical="center" wrapText="1"/>
      <protection/>
    </xf>
    <xf numFmtId="1" fontId="26" fillId="57" borderId="20" xfId="108" applyNumberFormat="1" applyFont="1" applyFill="1" applyBorder="1" applyAlignment="1">
      <alignment horizontal="center" vertical="center" wrapText="1"/>
      <protection/>
    </xf>
    <xf numFmtId="1" fontId="26" fillId="57" borderId="18" xfId="108" applyNumberFormat="1" applyFont="1" applyFill="1" applyBorder="1" applyAlignment="1">
      <alignment horizontal="center" vertical="center" wrapText="1"/>
      <protection/>
    </xf>
    <xf numFmtId="1" fontId="36" fillId="57" borderId="16" xfId="0" applyNumberFormat="1" applyFont="1" applyFill="1" applyBorder="1" applyAlignment="1">
      <alignment horizontal="center" vertical="center" wrapText="1"/>
    </xf>
    <xf numFmtId="1" fontId="26" fillId="57" borderId="20" xfId="0" applyNumberFormat="1" applyFont="1" applyFill="1" applyBorder="1" applyAlignment="1">
      <alignment horizontal="center" vertical="center" wrapText="1"/>
    </xf>
    <xf numFmtId="1" fontId="36" fillId="57" borderId="16" xfId="95" applyNumberFormat="1" applyFont="1" applyFill="1" applyBorder="1" applyAlignment="1">
      <alignment horizontal="center" vertical="center"/>
      <protection/>
    </xf>
    <xf numFmtId="0" fontId="47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0" fontId="49" fillId="0" borderId="0" xfId="0" applyNumberFormat="1" applyFont="1" applyFill="1" applyAlignment="1" applyProtection="1">
      <alignment/>
      <protection/>
    </xf>
    <xf numFmtId="0" fontId="26" fillId="57" borderId="16" xfId="108" applyFont="1" applyFill="1" applyBorder="1" applyAlignment="1">
      <alignment horizontal="center" vertical="center" wrapText="1"/>
      <protection/>
    </xf>
    <xf numFmtId="0" fontId="26" fillId="57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NumberFormat="1" applyFont="1" applyFill="1" applyAlignment="1" applyProtection="1">
      <alignment vertical="center" wrapText="1"/>
      <protection/>
    </xf>
    <xf numFmtId="0" fontId="26" fillId="0" borderId="16" xfId="107" applyFont="1" applyBorder="1" applyAlignment="1" quotePrefix="1">
      <alignment horizontal="center" vertical="center" wrapText="1"/>
      <protection/>
    </xf>
    <xf numFmtId="4" fontId="26" fillId="0" borderId="16" xfId="107" applyNumberFormat="1" applyFont="1" applyBorder="1" applyAlignment="1" quotePrefix="1">
      <alignment horizontal="center" vertical="center" wrapText="1"/>
      <protection/>
    </xf>
    <xf numFmtId="4" fontId="26" fillId="0" borderId="16" xfId="107" applyNumberFormat="1" applyFont="1" applyBorder="1" applyAlignment="1" quotePrefix="1">
      <alignment vertical="center" wrapText="1"/>
      <protection/>
    </xf>
    <xf numFmtId="1" fontId="26" fillId="57" borderId="16" xfId="108" applyNumberFormat="1" applyFont="1" applyFill="1" applyBorder="1" applyAlignment="1">
      <alignment horizontal="center" vertical="center" wrapText="1"/>
      <protection/>
    </xf>
    <xf numFmtId="0" fontId="36" fillId="0" borderId="20" xfId="0" applyFont="1" applyBorder="1" applyAlignment="1">
      <alignment horizontal="center" vertical="center" wrapText="1"/>
    </xf>
    <xf numFmtId="0" fontId="44" fillId="0" borderId="0" xfId="105" applyFont="1" applyAlignment="1">
      <alignment horizontal="center"/>
      <protection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19" fillId="0" borderId="17" xfId="0" applyFont="1" applyBorder="1" applyAlignment="1" quotePrefix="1">
      <alignment horizontal="center"/>
    </xf>
    <xf numFmtId="0" fontId="0" fillId="0" borderId="0" xfId="105" applyFont="1">
      <alignment/>
      <protection/>
    </xf>
    <xf numFmtId="0" fontId="27" fillId="0" borderId="0" xfId="112" applyFont="1" applyAlignment="1">
      <alignment horizontal="left" vertical="center" wrapText="1"/>
      <protection/>
    </xf>
    <xf numFmtId="0" fontId="29" fillId="0" borderId="0" xfId="0" applyFont="1" applyAlignment="1">
      <alignment horizontal="center"/>
    </xf>
    <xf numFmtId="0" fontId="29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51" fillId="0" borderId="31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46" fillId="0" borderId="34" xfId="0" applyFont="1" applyBorder="1" applyAlignment="1">
      <alignment horizontal="center" vertical="center"/>
    </xf>
    <xf numFmtId="1" fontId="46" fillId="0" borderId="35" xfId="0" applyNumberFormat="1" applyFont="1" applyBorder="1" applyAlignment="1">
      <alignment horizontal="center" vertical="center"/>
    </xf>
    <xf numFmtId="1" fontId="55" fillId="0" borderId="35" xfId="0" applyNumberFormat="1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2" fillId="0" borderId="37" xfId="0" applyFont="1" applyBorder="1" applyAlignment="1">
      <alignment horizontal="center" vertical="top" wrapText="1"/>
    </xf>
    <xf numFmtId="1" fontId="52" fillId="0" borderId="37" xfId="0" applyNumberFormat="1" applyFont="1" applyBorder="1" applyAlignment="1">
      <alignment horizontal="center" vertical="top" wrapText="1"/>
    </xf>
    <xf numFmtId="0" fontId="57" fillId="0" borderId="38" xfId="0" applyFont="1" applyBorder="1" applyAlignment="1">
      <alignment horizontal="justify"/>
    </xf>
    <xf numFmtId="0" fontId="57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56" fillId="0" borderId="38" xfId="0" applyFont="1" applyBorder="1" applyAlignment="1">
      <alignment/>
    </xf>
    <xf numFmtId="0" fontId="56" fillId="0" borderId="0" xfId="0" applyFont="1" applyBorder="1" applyAlignment="1">
      <alignment/>
    </xf>
    <xf numFmtId="0" fontId="51" fillId="0" borderId="38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1" fillId="0" borderId="33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37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0" fontId="53" fillId="0" borderId="37" xfId="0" applyFont="1" applyBorder="1" applyAlignment="1">
      <alignment horizontal="center" vertical="top" wrapText="1"/>
    </xf>
    <xf numFmtId="0" fontId="53" fillId="0" borderId="39" xfId="0" applyFont="1" applyBorder="1" applyAlignment="1">
      <alignment vertical="top" wrapText="1"/>
    </xf>
    <xf numFmtId="0" fontId="54" fillId="0" borderId="28" xfId="0" applyFont="1" applyBorder="1" applyAlignment="1">
      <alignment horizontal="right" vertical="top" wrapText="1"/>
    </xf>
    <xf numFmtId="0" fontId="54" fillId="0" borderId="37" xfId="0" applyFont="1" applyBorder="1" applyAlignment="1">
      <alignment horizontal="center" vertical="top" wrapText="1"/>
    </xf>
    <xf numFmtId="0" fontId="57" fillId="0" borderId="39" xfId="0" applyFont="1" applyBorder="1" applyAlignment="1">
      <alignment vertical="top" wrapText="1"/>
    </xf>
    <xf numFmtId="0" fontId="57" fillId="0" borderId="37" xfId="0" applyFont="1" applyBorder="1" applyAlignment="1">
      <alignment vertical="top" wrapText="1"/>
    </xf>
    <xf numFmtId="0" fontId="57" fillId="0" borderId="28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51" fillId="0" borderId="37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1" fillId="0" borderId="40" xfId="0" applyFont="1" applyBorder="1" applyAlignment="1">
      <alignment horizontal="center" vertical="top" wrapText="1"/>
    </xf>
    <xf numFmtId="0" fontId="56" fillId="0" borderId="39" xfId="0" applyFont="1" applyBorder="1" applyAlignment="1">
      <alignment vertical="top" wrapText="1"/>
    </xf>
    <xf numFmtId="0" fontId="56" fillId="0" borderId="37" xfId="0" applyFont="1" applyBorder="1" applyAlignment="1">
      <alignment vertical="top" wrapText="1"/>
    </xf>
    <xf numFmtId="2" fontId="29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54" fillId="0" borderId="34" xfId="0" applyFont="1" applyBorder="1" applyAlignment="1">
      <alignment vertical="top" wrapText="1"/>
    </xf>
    <xf numFmtId="0" fontId="55" fillId="0" borderId="34" xfId="0" applyFont="1" applyBorder="1" applyAlignment="1">
      <alignment vertical="center"/>
    </xf>
    <xf numFmtId="0" fontId="55" fillId="0" borderId="34" xfId="112" applyFont="1" applyBorder="1" applyAlignment="1">
      <alignment vertical="center" wrapText="1"/>
      <protection/>
    </xf>
    <xf numFmtId="194" fontId="26" fillId="0" borderId="18" xfId="95" applyNumberFormat="1" applyFont="1" applyBorder="1" applyAlignment="1">
      <alignment horizontal="center" vertical="center" wrapText="1"/>
      <protection/>
    </xf>
    <xf numFmtId="0" fontId="44" fillId="0" borderId="16" xfId="0" applyFont="1" applyBorder="1" applyAlignment="1" quotePrefix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 quotePrefix="1">
      <alignment vertical="center" wrapText="1"/>
    </xf>
    <xf numFmtId="4" fontId="44" fillId="56" borderId="16" xfId="0" applyNumberFormat="1" applyFont="1" applyFill="1" applyBorder="1" applyAlignment="1">
      <alignment vertical="center" wrapText="1"/>
    </xf>
    <xf numFmtId="4" fontId="44" fillId="0" borderId="16" xfId="0" applyNumberFormat="1" applyFont="1" applyBorder="1" applyAlignment="1">
      <alignment vertical="center" wrapText="1"/>
    </xf>
    <xf numFmtId="0" fontId="0" fillId="0" borderId="16" xfId="0" applyBorder="1" applyAlignment="1" quotePrefix="1">
      <alignment horizontal="center" vertical="center" wrapText="1"/>
    </xf>
    <xf numFmtId="4" fontId="0" fillId="0" borderId="16" xfId="0" applyNumberFormat="1" applyBorder="1" applyAlignment="1" quotePrefix="1">
      <alignment horizontal="center" vertical="center" wrapText="1"/>
    </xf>
    <xf numFmtId="4" fontId="0" fillId="0" borderId="16" xfId="0" applyNumberFormat="1" applyBorder="1" applyAlignment="1" quotePrefix="1">
      <alignment vertical="center" wrapText="1"/>
    </xf>
    <xf numFmtId="4" fontId="0" fillId="56" borderId="16" xfId="0" applyNumberFormat="1" applyFill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0" fontId="44" fillId="56" borderId="16" xfId="0" applyFont="1" applyFill="1" applyBorder="1" applyAlignment="1">
      <alignment horizontal="center" vertical="center" wrapText="1"/>
    </xf>
    <xf numFmtId="4" fontId="44" fillId="56" borderId="16" xfId="0" applyNumberFormat="1" applyFont="1" applyFill="1" applyBorder="1" applyAlignment="1">
      <alignment horizontal="center" vertical="center" wrapText="1"/>
    </xf>
    <xf numFmtId="2" fontId="26" fillId="57" borderId="18" xfId="0" applyNumberFormat="1" applyFont="1" applyFill="1" applyBorder="1" applyAlignment="1">
      <alignment horizontal="center" vertical="center" wrapText="1"/>
    </xf>
    <xf numFmtId="0" fontId="36" fillId="0" borderId="16" xfId="95" applyNumberFormat="1" applyFont="1" applyBorder="1" applyAlignment="1">
      <alignment horizontal="center" vertical="center"/>
      <protection/>
    </xf>
    <xf numFmtId="0" fontId="36" fillId="0" borderId="16" xfId="95" applyFont="1" applyBorder="1" applyAlignment="1">
      <alignment horizontal="center" vertical="center"/>
      <protection/>
    </xf>
    <xf numFmtId="2" fontId="36" fillId="0" borderId="16" xfId="0" applyNumberFormat="1" applyFont="1" applyFill="1" applyBorder="1" applyAlignment="1" applyProtection="1">
      <alignment/>
      <protection/>
    </xf>
    <xf numFmtId="2" fontId="28" fillId="0" borderId="20" xfId="0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2" fontId="27" fillId="0" borderId="20" xfId="0" applyNumberFormat="1" applyFont="1" applyFill="1" applyBorder="1" applyAlignment="1">
      <alignment horizontal="left" vertical="center" wrapText="1"/>
    </xf>
    <xf numFmtId="0" fontId="28" fillId="0" borderId="16" xfId="107" applyFont="1" applyBorder="1" applyAlignment="1" quotePrefix="1">
      <alignment horizontal="center" vertical="center" wrapText="1"/>
      <protection/>
    </xf>
    <xf numFmtId="0" fontId="27" fillId="0" borderId="16" xfId="107" applyFont="1" applyBorder="1" applyAlignment="1" quotePrefix="1">
      <alignment horizontal="center" vertical="center" wrapText="1"/>
      <protection/>
    </xf>
    <xf numFmtId="4" fontId="27" fillId="0" borderId="16" xfId="107" applyNumberFormat="1" applyFont="1" applyBorder="1" applyAlignment="1" quotePrefix="1">
      <alignment horizontal="center" vertical="center" wrapText="1"/>
      <protection/>
    </xf>
    <xf numFmtId="4" fontId="27" fillId="0" borderId="16" xfId="107" applyNumberFormat="1" applyFont="1" applyBorder="1" applyAlignment="1" quotePrefix="1">
      <alignment vertical="center" wrapText="1"/>
      <protection/>
    </xf>
    <xf numFmtId="0" fontId="27" fillId="0" borderId="0" xfId="0" applyFont="1" applyAlignment="1">
      <alignment wrapText="1"/>
    </xf>
    <xf numFmtId="0" fontId="48" fillId="0" borderId="0" xfId="0" applyFont="1" applyAlignment="1">
      <alignment/>
    </xf>
    <xf numFmtId="2" fontId="46" fillId="57" borderId="16" xfId="0" applyNumberFormat="1" applyFont="1" applyFill="1" applyBorder="1" applyAlignment="1">
      <alignment horizontal="center" vertical="center"/>
    </xf>
    <xf numFmtId="4" fontId="46" fillId="0" borderId="16" xfId="0" applyNumberFormat="1" applyFont="1" applyBorder="1" applyAlignment="1">
      <alignment horizontal="center" vertical="center" wrapText="1"/>
    </xf>
    <xf numFmtId="2" fontId="29" fillId="57" borderId="16" xfId="0" applyNumberFormat="1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 wrapText="1"/>
    </xf>
    <xf numFmtId="4" fontId="44" fillId="56" borderId="16" xfId="0" applyNumberFormat="1" applyFont="1" applyFill="1" applyBorder="1" applyAlignment="1">
      <alignment vertical="center"/>
    </xf>
    <xf numFmtId="4" fontId="44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4" fontId="0" fillId="56" borderId="16" xfId="0" applyNumberForma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44" fillId="56" borderId="16" xfId="0" applyFont="1" applyFill="1" applyBorder="1" applyAlignment="1">
      <alignment vertical="center"/>
    </xf>
    <xf numFmtId="0" fontId="44" fillId="56" borderId="16" xfId="0" applyFont="1" applyFill="1" applyBorder="1" applyAlignment="1">
      <alignment vertical="center" wrapText="1"/>
    </xf>
    <xf numFmtId="0" fontId="44" fillId="56" borderId="16" xfId="0" applyFont="1" applyFill="1" applyBorder="1" applyAlignment="1">
      <alignment horizontal="center" vertical="center"/>
    </xf>
    <xf numFmtId="0" fontId="19" fillId="0" borderId="16" xfId="111" applyBorder="1" applyAlignment="1">
      <alignment horizontal="center" vertical="center" wrapText="1"/>
      <protection/>
    </xf>
    <xf numFmtId="0" fontId="55" fillId="0" borderId="34" xfId="0" applyFont="1" applyBorder="1" applyAlignment="1">
      <alignment horizontal="right" vertical="center"/>
    </xf>
    <xf numFmtId="3" fontId="55" fillId="0" borderId="35" xfId="0" applyNumberFormat="1" applyFont="1" applyBorder="1" applyAlignment="1">
      <alignment horizontal="center" vertical="top" wrapText="1"/>
    </xf>
    <xf numFmtId="4" fontId="44" fillId="56" borderId="16" xfId="107" applyNumberFormat="1" applyFont="1" applyFill="1" applyBorder="1" applyAlignment="1">
      <alignment vertical="center" wrapText="1"/>
      <protection/>
    </xf>
    <xf numFmtId="4" fontId="44" fillId="0" borderId="16" xfId="107" applyNumberFormat="1" applyFont="1" applyBorder="1" applyAlignment="1">
      <alignment vertical="center" wrapText="1"/>
      <protection/>
    </xf>
    <xf numFmtId="4" fontId="19" fillId="56" borderId="16" xfId="107" applyNumberFormat="1" applyFill="1" applyBorder="1" applyAlignment="1">
      <alignment vertical="center" wrapText="1"/>
      <protection/>
    </xf>
    <xf numFmtId="4" fontId="19" fillId="0" borderId="16" xfId="107" applyNumberFormat="1" applyBorder="1" applyAlignment="1">
      <alignment vertical="center" wrapText="1"/>
      <protection/>
    </xf>
    <xf numFmtId="4" fontId="59" fillId="0" borderId="16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6" xfId="0" applyNumberFormat="1" applyBorder="1" applyAlignment="1">
      <alignment horizontal="center" vertical="center" wrapText="1"/>
    </xf>
    <xf numFmtId="49" fontId="26" fillId="0" borderId="16" xfId="110" applyNumberFormat="1" applyFont="1" applyBorder="1" applyAlignment="1">
      <alignment horizontal="center" vertical="center" wrapText="1"/>
      <protection/>
    </xf>
    <xf numFmtId="2" fontId="26" fillId="0" borderId="16" xfId="110" applyNumberFormat="1" applyFont="1" applyBorder="1" applyAlignment="1">
      <alignment horizontal="center" vertical="center" wrapText="1"/>
      <protection/>
    </xf>
    <xf numFmtId="0" fontId="55" fillId="0" borderId="41" xfId="0" applyFont="1" applyBorder="1" applyAlignment="1">
      <alignment vertical="center"/>
    </xf>
    <xf numFmtId="0" fontId="55" fillId="0" borderId="42" xfId="0" applyFont="1" applyBorder="1" applyAlignment="1">
      <alignment horizontal="right" vertical="center"/>
    </xf>
    <xf numFmtId="3" fontId="55" fillId="0" borderId="43" xfId="0" applyNumberFormat="1" applyFont="1" applyBorder="1" applyAlignment="1">
      <alignment horizontal="center" vertical="top" wrapText="1"/>
    </xf>
    <xf numFmtId="0" fontId="55" fillId="0" borderId="42" xfId="0" applyFont="1" applyBorder="1" applyAlignment="1">
      <alignment vertical="center"/>
    </xf>
    <xf numFmtId="0" fontId="55" fillId="0" borderId="44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56" borderId="16" xfId="0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0" fillId="0" borderId="20" xfId="111" applyFont="1" applyBorder="1" applyAlignment="1">
      <alignment horizontal="center" vertical="center" wrapText="1"/>
      <protection/>
    </xf>
    <xf numFmtId="0" fontId="0" fillId="0" borderId="22" xfId="111" applyFont="1" applyBorder="1" applyAlignment="1">
      <alignment horizontal="center" vertical="center" wrapText="1"/>
      <protection/>
    </xf>
    <xf numFmtId="0" fontId="0" fillId="0" borderId="18" xfId="111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56" borderId="16" xfId="105" applyFill="1" applyBorder="1" applyAlignment="1">
      <alignment horizontal="center" vertical="center" wrapText="1"/>
      <protection/>
    </xf>
    <xf numFmtId="0" fontId="19" fillId="0" borderId="16" xfId="105" applyBorder="1" applyAlignment="1">
      <alignment horizontal="center" vertical="center" wrapText="1"/>
      <protection/>
    </xf>
    <xf numFmtId="0" fontId="43" fillId="0" borderId="16" xfId="105" applyFont="1" applyBorder="1" applyAlignment="1">
      <alignment horizontal="center" vertical="center" wrapText="1"/>
      <protection/>
    </xf>
    <xf numFmtId="0" fontId="0" fillId="0" borderId="0" xfId="105" applyFont="1" applyAlignment="1">
      <alignment horizontal="left" vertical="center" wrapText="1"/>
      <protection/>
    </xf>
    <xf numFmtId="0" fontId="0" fillId="0" borderId="0" xfId="105" applyFont="1" applyAlignment="1">
      <alignment horizontal="center"/>
      <protection/>
    </xf>
    <xf numFmtId="0" fontId="28" fillId="0" borderId="0" xfId="105" applyFont="1" applyAlignment="1">
      <alignment horizontal="center"/>
      <protection/>
    </xf>
    <xf numFmtId="0" fontId="27" fillId="0" borderId="0" xfId="105" applyFont="1" applyAlignment="1">
      <alignment horizontal="center"/>
      <protection/>
    </xf>
    <xf numFmtId="0" fontId="44" fillId="0" borderId="0" xfId="105" applyFont="1" applyAlignment="1">
      <alignment horizontal="center"/>
      <protection/>
    </xf>
    <xf numFmtId="0" fontId="54" fillId="0" borderId="21" xfId="0" applyFont="1" applyBorder="1" applyAlignment="1">
      <alignment horizontal="right" vertical="top" wrapText="1"/>
    </xf>
    <xf numFmtId="0" fontId="54" fillId="0" borderId="47" xfId="0" applyFont="1" applyBorder="1" applyAlignment="1">
      <alignment horizontal="right" vertical="top" wrapText="1"/>
    </xf>
    <xf numFmtId="0" fontId="52" fillId="0" borderId="38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7" fillId="0" borderId="48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5" fillId="0" borderId="21" xfId="0" applyFont="1" applyBorder="1" applyAlignment="1">
      <alignment horizontal="right" vertical="top"/>
    </xf>
    <xf numFmtId="0" fontId="0" fillId="0" borderId="47" xfId="0" applyBorder="1" applyAlignment="1">
      <alignment horizontal="right" vertical="top"/>
    </xf>
    <xf numFmtId="0" fontId="56" fillId="0" borderId="48" xfId="0" applyFont="1" applyBorder="1" applyAlignment="1">
      <alignment horizontal="center" wrapText="1"/>
    </xf>
    <xf numFmtId="0" fontId="56" fillId="0" borderId="49" xfId="0" applyFont="1" applyBorder="1" applyAlignment="1">
      <alignment horizontal="center" wrapText="1"/>
    </xf>
    <xf numFmtId="0" fontId="52" fillId="0" borderId="50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52" fillId="0" borderId="49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35" xfId="0" applyFont="1" applyBorder="1" applyAlignment="1">
      <alignment horizontal="center" vertical="top" wrapText="1"/>
    </xf>
    <xf numFmtId="0" fontId="56" fillId="0" borderId="48" xfId="0" applyFont="1" applyBorder="1" applyAlignment="1">
      <alignment horizontal="center" vertical="top" wrapText="1"/>
    </xf>
    <xf numFmtId="0" fontId="56" fillId="0" borderId="51" xfId="0" applyFont="1" applyBorder="1" applyAlignment="1">
      <alignment horizontal="center" vertical="top" wrapText="1"/>
    </xf>
    <xf numFmtId="0" fontId="56" fillId="0" borderId="49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right" vertical="top" wrapText="1"/>
    </xf>
    <xf numFmtId="0" fontId="55" fillId="0" borderId="47" xfId="0" applyFont="1" applyBorder="1" applyAlignment="1">
      <alignment horizontal="right" vertical="top" wrapText="1"/>
    </xf>
    <xf numFmtId="0" fontId="54" fillId="0" borderId="52" xfId="0" applyFont="1" applyBorder="1" applyAlignment="1">
      <alignment horizontal="center" vertical="top" wrapText="1"/>
    </xf>
    <xf numFmtId="0" fontId="54" fillId="0" borderId="53" xfId="0" applyFont="1" applyBorder="1" applyAlignment="1">
      <alignment horizontal="center" vertical="top" wrapText="1"/>
    </xf>
    <xf numFmtId="0" fontId="56" fillId="0" borderId="50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37" xfId="0" applyFont="1" applyBorder="1" applyAlignment="1">
      <alignment horizontal="center" vertical="top" wrapText="1"/>
    </xf>
    <xf numFmtId="0" fontId="57" fillId="0" borderId="48" xfId="0" applyFont="1" applyBorder="1" applyAlignment="1">
      <alignment horizontal="center" vertical="top" wrapText="1"/>
    </xf>
    <xf numFmtId="0" fontId="57" fillId="0" borderId="49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53" fillId="0" borderId="21" xfId="0" applyFont="1" applyBorder="1" applyAlignment="1">
      <alignment horizontal="left" vertical="center" wrapText="1"/>
    </xf>
    <xf numFmtId="0" fontId="53" fillId="0" borderId="47" xfId="0" applyFont="1" applyBorder="1" applyAlignment="1">
      <alignment horizontal="left" vertical="center" wrapText="1"/>
    </xf>
    <xf numFmtId="0" fontId="27" fillId="0" borderId="0" xfId="112" applyFont="1" applyAlignment="1">
      <alignment horizontal="left" vertical="center" wrapText="1"/>
      <protection/>
    </xf>
    <xf numFmtId="0" fontId="48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51" fillId="0" borderId="54" xfId="0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55" xfId="0" applyFont="1" applyBorder="1" applyAlignment="1">
      <alignment horizontal="center" vertical="top" wrapText="1"/>
    </xf>
    <xf numFmtId="0" fontId="51" fillId="0" borderId="56" xfId="0" applyFont="1" applyBorder="1" applyAlignment="1">
      <alignment horizontal="center" vertical="top" wrapText="1"/>
    </xf>
    <xf numFmtId="0" fontId="27" fillId="0" borderId="0" xfId="0" applyNumberFormat="1" applyFont="1" applyFill="1" applyAlignment="1" applyProtection="1">
      <alignment horizontal="right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8" fillId="57" borderId="0" xfId="0" applyFont="1" applyFill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26" fillId="0" borderId="22" xfId="0" applyFont="1" applyBorder="1" applyAlignment="1">
      <alignment horizontal="center" vertical="center" wrapText="1"/>
    </xf>
    <xf numFmtId="1" fontId="26" fillId="57" borderId="20" xfId="108" applyNumberFormat="1" applyFont="1" applyFill="1" applyBorder="1" applyAlignment="1">
      <alignment horizontal="center" vertical="center" wrapText="1"/>
      <protection/>
    </xf>
    <xf numFmtId="1" fontId="26" fillId="57" borderId="18" xfId="108" applyNumberFormat="1" applyFont="1" applyFill="1" applyBorder="1" applyAlignment="1">
      <alignment horizontal="center" vertical="center" wrapText="1"/>
      <protection/>
    </xf>
    <xf numFmtId="0" fontId="26" fillId="0" borderId="20" xfId="108" applyFont="1" applyBorder="1" applyAlignment="1">
      <alignment horizontal="center" vertical="center" wrapText="1"/>
      <protection/>
    </xf>
    <xf numFmtId="0" fontId="26" fillId="0" borderId="18" xfId="108" applyFont="1" applyBorder="1" applyAlignment="1">
      <alignment horizontal="center" vertical="center" wrapText="1"/>
      <protection/>
    </xf>
    <xf numFmtId="1" fontId="26" fillId="57" borderId="20" xfId="0" applyNumberFormat="1" applyFont="1" applyFill="1" applyBorder="1" applyAlignment="1">
      <alignment horizontal="center" vertical="center" wrapText="1"/>
    </xf>
    <xf numFmtId="1" fontId="26" fillId="57" borderId="18" xfId="0" applyNumberFormat="1" applyFont="1" applyFill="1" applyBorder="1" applyAlignment="1">
      <alignment horizontal="center" vertical="center" wrapText="1"/>
    </xf>
    <xf numFmtId="3" fontId="26" fillId="0" borderId="20" xfId="108" applyNumberFormat="1" applyFont="1" applyFill="1" applyBorder="1" applyAlignment="1">
      <alignment horizontal="center" vertical="center" wrapText="1"/>
      <protection/>
    </xf>
    <xf numFmtId="3" fontId="26" fillId="0" borderId="22" xfId="108" applyNumberFormat="1" applyFont="1" applyFill="1" applyBorder="1" applyAlignment="1">
      <alignment horizontal="center" vertical="center" wrapText="1"/>
      <protection/>
    </xf>
    <xf numFmtId="3" fontId="26" fillId="0" borderId="18" xfId="108" applyNumberFormat="1" applyFont="1" applyFill="1" applyBorder="1" applyAlignment="1">
      <alignment horizontal="center" vertical="center" wrapText="1"/>
      <protection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49" fontId="26" fillId="0" borderId="20" xfId="106" applyNumberFormat="1" applyFont="1" applyBorder="1" applyAlignment="1" quotePrefix="1">
      <alignment horizontal="center" vertical="center" wrapText="1"/>
      <protection/>
    </xf>
    <xf numFmtId="49" fontId="26" fillId="0" borderId="18" xfId="106" applyNumberFormat="1" applyFont="1" applyBorder="1" applyAlignment="1" quotePrefix="1">
      <alignment horizontal="center" vertical="center" wrapText="1"/>
      <protection/>
    </xf>
    <xf numFmtId="0" fontId="26" fillId="0" borderId="2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20" xfId="108" applyFont="1" applyFill="1" applyBorder="1" applyAlignment="1">
      <alignment horizontal="center" vertical="center" wrapText="1"/>
      <protection/>
    </xf>
    <xf numFmtId="0" fontId="26" fillId="0" borderId="18" xfId="108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40" fillId="0" borderId="20" xfId="106" applyNumberFormat="1" applyFont="1" applyBorder="1" applyAlignment="1" quotePrefix="1">
      <alignment horizontal="center" vertical="center" wrapText="1"/>
      <protection/>
    </xf>
    <xf numFmtId="49" fontId="40" fillId="0" borderId="18" xfId="106" applyNumberFormat="1" applyFont="1" applyBorder="1" applyAlignment="1" quotePrefix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 quotePrefix="1">
      <alignment horizontal="center" vertical="center" wrapText="1"/>
    </xf>
    <xf numFmtId="49" fontId="26" fillId="0" borderId="18" xfId="0" applyNumberFormat="1" applyFont="1" applyFill="1" applyBorder="1" applyAlignment="1" quotePrefix="1">
      <alignment horizontal="center" vertical="center" wrapText="1"/>
    </xf>
    <xf numFmtId="49" fontId="26" fillId="0" borderId="20" xfId="108" applyNumberFormat="1" applyFont="1" applyFill="1" applyBorder="1" applyAlignment="1">
      <alignment horizontal="center" vertical="center"/>
      <protection/>
    </xf>
    <xf numFmtId="49" fontId="26" fillId="0" borderId="18" xfId="108" applyNumberFormat="1" applyFont="1" applyFill="1" applyBorder="1" applyAlignment="1">
      <alignment horizontal="center" vertical="center"/>
      <protection/>
    </xf>
    <xf numFmtId="49" fontId="26" fillId="0" borderId="20" xfId="106" applyNumberFormat="1" applyFont="1" applyFill="1" applyBorder="1" applyAlignment="1" quotePrefix="1">
      <alignment horizontal="center" vertical="center" wrapText="1"/>
      <protection/>
    </xf>
    <xf numFmtId="49" fontId="26" fillId="0" borderId="18" xfId="106" applyNumberFormat="1" applyFont="1" applyFill="1" applyBorder="1" applyAlignment="1" quotePrefix="1">
      <alignment horizontal="center" vertical="center" wrapText="1"/>
      <protection/>
    </xf>
    <xf numFmtId="0" fontId="26" fillId="0" borderId="20" xfId="106" applyFont="1" applyBorder="1" applyAlignment="1" quotePrefix="1">
      <alignment horizontal="center" vertical="center" wrapText="1"/>
      <protection/>
    </xf>
    <xf numFmtId="0" fontId="26" fillId="0" borderId="18" xfId="106" applyFont="1" applyBorder="1" applyAlignment="1" quotePrefix="1">
      <alignment horizontal="center" vertical="center" wrapText="1"/>
      <protection/>
    </xf>
    <xf numFmtId="0" fontId="26" fillId="0" borderId="16" xfId="108" applyFont="1" applyFill="1" applyBorder="1" applyAlignment="1">
      <alignment horizontal="center" vertical="center" wrapText="1"/>
      <protection/>
    </xf>
    <xf numFmtId="0" fontId="38" fillId="0" borderId="16" xfId="108" applyFont="1" applyBorder="1" applyAlignment="1">
      <alignment horizontal="center" vertical="center" wrapText="1"/>
      <protection/>
    </xf>
    <xf numFmtId="0" fontId="35" fillId="0" borderId="2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194" fontId="26" fillId="0" borderId="20" xfId="95" applyNumberFormat="1" applyFont="1" applyBorder="1" applyAlignment="1">
      <alignment horizontal="center" vertical="center" wrapText="1"/>
      <protection/>
    </xf>
    <xf numFmtId="194" fontId="26" fillId="0" borderId="22" xfId="95" applyNumberFormat="1" applyFont="1" applyBorder="1" applyAlignment="1">
      <alignment horizontal="center" vertical="center" wrapText="1"/>
      <protection/>
    </xf>
    <xf numFmtId="194" fontId="26" fillId="0" borderId="18" xfId="95" applyNumberFormat="1" applyFont="1" applyBorder="1" applyAlignment="1">
      <alignment horizontal="center" vertical="center" wrapText="1"/>
      <protection/>
    </xf>
    <xf numFmtId="0" fontId="26" fillId="57" borderId="20" xfId="108" applyFont="1" applyFill="1" applyBorder="1" applyAlignment="1">
      <alignment horizontal="center" vertical="center" wrapText="1"/>
      <protection/>
    </xf>
    <xf numFmtId="0" fontId="26" fillId="57" borderId="18" xfId="108" applyFont="1" applyFill="1" applyBorder="1" applyAlignment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45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 4" xfId="105"/>
    <cellStyle name="Обычный_дод.7" xfId="106"/>
    <cellStyle name="Обычный_Дод3" xfId="107"/>
    <cellStyle name="Обычный_Дод6" xfId="108"/>
    <cellStyle name="Обычный_Додаток8" xfId="109"/>
    <cellStyle name="Обычный_Книга3" xfId="110"/>
    <cellStyle name="Обычный_Книга3 нова" xfId="111"/>
    <cellStyle name="Обычный_Прод дод 5.1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передження" xfId="125"/>
    <cellStyle name="Текст пояснення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E23" sqref="E23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6.5" style="0" customWidth="1"/>
    <col min="4" max="4" width="16.33203125" style="0" customWidth="1"/>
    <col min="5" max="5" width="14.5" style="0" customWidth="1"/>
    <col min="6" max="6" width="17.16015625" style="0" customWidth="1"/>
    <col min="8" max="8" width="14.5" style="0" bestFit="1" customWidth="1"/>
  </cols>
  <sheetData>
    <row r="1" ht="12.75">
      <c r="D1" t="s">
        <v>144</v>
      </c>
    </row>
    <row r="2" spans="4:6" ht="39.75" customHeight="1">
      <c r="D2" s="280" t="s">
        <v>296</v>
      </c>
      <c r="E2" s="280"/>
      <c r="F2" s="280"/>
    </row>
    <row r="3" spans="4:6" ht="12.75">
      <c r="D3" s="280"/>
      <c r="E3" s="280"/>
      <c r="F3" s="280"/>
    </row>
    <row r="4" spans="4:6" ht="25.5" customHeight="1">
      <c r="D4" s="280"/>
      <c r="E4" s="280"/>
      <c r="F4" s="280"/>
    </row>
    <row r="5" spans="1:6" ht="30.75" customHeight="1">
      <c r="A5" s="281" t="s">
        <v>236</v>
      </c>
      <c r="B5" s="282"/>
      <c r="C5" s="282"/>
      <c r="D5" s="282"/>
      <c r="E5" s="282"/>
      <c r="F5" s="282"/>
    </row>
    <row r="6" spans="1:6" ht="25.5" customHeight="1">
      <c r="A6" s="168" t="s">
        <v>235</v>
      </c>
      <c r="B6" s="155"/>
      <c r="C6" s="155"/>
      <c r="D6" s="155"/>
      <c r="E6" s="155"/>
      <c r="F6" s="155"/>
    </row>
    <row r="7" spans="1:6" ht="12.75">
      <c r="A7" s="156" t="s">
        <v>206</v>
      </c>
      <c r="F7" s="120" t="s">
        <v>12</v>
      </c>
    </row>
    <row r="8" spans="1:6" ht="12.75">
      <c r="A8" s="283" t="s">
        <v>145</v>
      </c>
      <c r="B8" s="283" t="s">
        <v>13</v>
      </c>
      <c r="C8" s="284" t="s">
        <v>42</v>
      </c>
      <c r="D8" s="283" t="s">
        <v>43</v>
      </c>
      <c r="E8" s="283" t="s">
        <v>44</v>
      </c>
      <c r="F8" s="283"/>
    </row>
    <row r="9" spans="1:6" ht="12.75">
      <c r="A9" s="283"/>
      <c r="B9" s="283"/>
      <c r="C9" s="283"/>
      <c r="D9" s="283"/>
      <c r="E9" s="283" t="s">
        <v>34</v>
      </c>
      <c r="F9" s="285" t="s">
        <v>45</v>
      </c>
    </row>
    <row r="10" spans="1:6" ht="12.75">
      <c r="A10" s="283"/>
      <c r="B10" s="283"/>
      <c r="C10" s="283"/>
      <c r="D10" s="283"/>
      <c r="E10" s="283"/>
      <c r="F10" s="283"/>
    </row>
    <row r="11" spans="1:6" ht="12.75">
      <c r="A11" s="121">
        <v>1</v>
      </c>
      <c r="B11" s="121">
        <v>2</v>
      </c>
      <c r="C11" s="122">
        <v>3</v>
      </c>
      <c r="D11" s="121">
        <v>4</v>
      </c>
      <c r="E11" s="121">
        <v>5</v>
      </c>
      <c r="F11" s="121">
        <v>6</v>
      </c>
    </row>
    <row r="12" spans="1:6" ht="12.75">
      <c r="A12" s="249">
        <v>20000000</v>
      </c>
      <c r="B12" s="250" t="s">
        <v>146</v>
      </c>
      <c r="C12" s="251">
        <f aca="true" t="shared" si="0" ref="C12:C25">D12+E12</f>
        <v>351400</v>
      </c>
      <c r="D12" s="252">
        <v>279500</v>
      </c>
      <c r="E12" s="252">
        <v>71900</v>
      </c>
      <c r="F12" s="252"/>
    </row>
    <row r="13" spans="1:6" ht="38.25">
      <c r="A13" s="249">
        <v>22000000</v>
      </c>
      <c r="B13" s="250" t="s">
        <v>222</v>
      </c>
      <c r="C13" s="251">
        <f t="shared" si="0"/>
        <v>279500</v>
      </c>
      <c r="D13" s="252">
        <v>279500</v>
      </c>
      <c r="E13" s="252"/>
      <c r="F13" s="252"/>
    </row>
    <row r="14" spans="1:6" ht="25.5">
      <c r="A14" s="249">
        <v>22010000</v>
      </c>
      <c r="B14" s="250" t="s">
        <v>223</v>
      </c>
      <c r="C14" s="251">
        <f t="shared" si="0"/>
        <v>279500</v>
      </c>
      <c r="D14" s="252">
        <v>279500</v>
      </c>
      <c r="E14" s="252"/>
      <c r="F14" s="252"/>
    </row>
    <row r="15" spans="1:6" ht="38.25">
      <c r="A15" s="253">
        <v>22010300</v>
      </c>
      <c r="B15" s="254" t="s">
        <v>224</v>
      </c>
      <c r="C15" s="255">
        <f t="shared" si="0"/>
        <v>85200</v>
      </c>
      <c r="D15" s="256">
        <v>85200</v>
      </c>
      <c r="E15" s="256"/>
      <c r="F15" s="256"/>
    </row>
    <row r="16" spans="1:6" ht="25.5">
      <c r="A16" s="253">
        <v>22012600</v>
      </c>
      <c r="B16" s="254" t="s">
        <v>225</v>
      </c>
      <c r="C16" s="255">
        <f t="shared" si="0"/>
        <v>194300</v>
      </c>
      <c r="D16" s="256">
        <v>194300</v>
      </c>
      <c r="E16" s="256"/>
      <c r="F16" s="256"/>
    </row>
    <row r="17" spans="1:6" ht="25.5">
      <c r="A17" s="249">
        <v>25000000</v>
      </c>
      <c r="B17" s="250" t="s">
        <v>147</v>
      </c>
      <c r="C17" s="251">
        <f t="shared" si="0"/>
        <v>71900</v>
      </c>
      <c r="D17" s="252"/>
      <c r="E17" s="252">
        <v>71900</v>
      </c>
      <c r="F17" s="252"/>
    </row>
    <row r="18" spans="1:6" ht="38.25">
      <c r="A18" s="249">
        <v>25010000</v>
      </c>
      <c r="B18" s="250" t="s">
        <v>148</v>
      </c>
      <c r="C18" s="251">
        <f t="shared" si="0"/>
        <v>71900</v>
      </c>
      <c r="D18" s="252"/>
      <c r="E18" s="252">
        <v>71900</v>
      </c>
      <c r="F18" s="252"/>
    </row>
    <row r="19" spans="1:6" ht="38.25">
      <c r="A19" s="253">
        <v>25010300</v>
      </c>
      <c r="B19" s="254" t="s">
        <v>207</v>
      </c>
      <c r="C19" s="255">
        <f t="shared" si="0"/>
        <v>71900</v>
      </c>
      <c r="D19" s="256"/>
      <c r="E19" s="256">
        <v>71900</v>
      </c>
      <c r="F19" s="256"/>
    </row>
    <row r="20" spans="1:6" ht="25.5">
      <c r="A20" s="257"/>
      <c r="B20" s="258" t="s">
        <v>14</v>
      </c>
      <c r="C20" s="251">
        <f t="shared" si="0"/>
        <v>351400</v>
      </c>
      <c r="D20" s="251">
        <v>279500</v>
      </c>
      <c r="E20" s="251">
        <v>71900</v>
      </c>
      <c r="F20" s="251"/>
    </row>
    <row r="21" spans="1:6" ht="12.75">
      <c r="A21" s="249">
        <v>40000000</v>
      </c>
      <c r="B21" s="250" t="s">
        <v>149</v>
      </c>
      <c r="C21" s="251">
        <f t="shared" si="0"/>
        <v>5199050</v>
      </c>
      <c r="D21" s="252">
        <f>D22</f>
        <v>5199050</v>
      </c>
      <c r="E21" s="252"/>
      <c r="F21" s="252"/>
    </row>
    <row r="22" spans="1:6" ht="12.75">
      <c r="A22" s="249">
        <v>41000000</v>
      </c>
      <c r="B22" s="250" t="s">
        <v>150</v>
      </c>
      <c r="C22" s="251">
        <f t="shared" si="0"/>
        <v>5199050</v>
      </c>
      <c r="D22" s="252">
        <f>D23</f>
        <v>5199050</v>
      </c>
      <c r="E22" s="252"/>
      <c r="F22" s="252"/>
    </row>
    <row r="23" spans="1:6" ht="25.5">
      <c r="A23" s="249">
        <v>41050000</v>
      </c>
      <c r="B23" s="250" t="s">
        <v>151</v>
      </c>
      <c r="C23" s="251">
        <f t="shared" si="0"/>
        <v>5199050</v>
      </c>
      <c r="D23" s="252">
        <f>D24</f>
        <v>5199050</v>
      </c>
      <c r="E23" s="252"/>
      <c r="F23" s="252"/>
    </row>
    <row r="24" spans="1:6" ht="12.75">
      <c r="A24" s="253">
        <v>41053900</v>
      </c>
      <c r="B24" s="254" t="s">
        <v>154</v>
      </c>
      <c r="C24" s="255">
        <f t="shared" si="0"/>
        <v>5199050</v>
      </c>
      <c r="D24" s="256">
        <v>5199050</v>
      </c>
      <c r="E24" s="256"/>
      <c r="F24" s="256"/>
    </row>
    <row r="25" spans="1:6" ht="12.75">
      <c r="A25" s="259" t="s">
        <v>15</v>
      </c>
      <c r="B25" s="258" t="s">
        <v>16</v>
      </c>
      <c r="C25" s="251">
        <f t="shared" si="0"/>
        <v>5550450</v>
      </c>
      <c r="D25" s="251">
        <f>D20+D24</f>
        <v>5478550</v>
      </c>
      <c r="E25" s="251">
        <v>71900</v>
      </c>
      <c r="F25" s="251">
        <v>0</v>
      </c>
    </row>
    <row r="28" spans="2:5" ht="12.75">
      <c r="B28" s="157" t="s">
        <v>208</v>
      </c>
      <c r="E28" s="157" t="s">
        <v>209</v>
      </c>
    </row>
  </sheetData>
  <sheetProtection/>
  <mergeCells count="9">
    <mergeCell ref="D2:F4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45" right="0.37" top="0.64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4">
      <selection activeCell="H11" sqref="H11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7.16015625" style="0" customWidth="1"/>
    <col min="4" max="6" width="16.5" style="0" customWidth="1"/>
  </cols>
  <sheetData>
    <row r="1" ht="12.75">
      <c r="D1" t="s">
        <v>159</v>
      </c>
    </row>
    <row r="2" spans="4:6" ht="12.75">
      <c r="D2" s="280" t="s">
        <v>297</v>
      </c>
      <c r="E2" s="280"/>
      <c r="F2" s="280"/>
    </row>
    <row r="3" spans="4:6" ht="12.75">
      <c r="D3" s="280"/>
      <c r="E3" s="280"/>
      <c r="F3" s="280"/>
    </row>
    <row r="4" spans="4:6" ht="24" customHeight="1">
      <c r="D4" s="280"/>
      <c r="E4" s="280"/>
      <c r="F4" s="280"/>
    </row>
    <row r="5" spans="1:6" ht="30" customHeight="1">
      <c r="A5" s="281" t="s">
        <v>242</v>
      </c>
      <c r="B5" s="282"/>
      <c r="C5" s="282"/>
      <c r="D5" s="282"/>
      <c r="E5" s="282"/>
      <c r="F5" s="282"/>
    </row>
    <row r="6" spans="1:6" ht="25.5" customHeight="1">
      <c r="A6" s="168" t="s">
        <v>235</v>
      </c>
      <c r="B6" s="155"/>
      <c r="C6" s="155"/>
      <c r="D6" s="155"/>
      <c r="E6" s="155"/>
      <c r="F6" s="155"/>
    </row>
    <row r="7" spans="1:6" ht="12.75">
      <c r="A7" s="156" t="s">
        <v>206</v>
      </c>
      <c r="F7" s="120" t="s">
        <v>12</v>
      </c>
    </row>
    <row r="8" spans="1:6" ht="12.75">
      <c r="A8" s="283" t="s">
        <v>145</v>
      </c>
      <c r="B8" s="283" t="s">
        <v>17</v>
      </c>
      <c r="C8" s="284" t="s">
        <v>42</v>
      </c>
      <c r="D8" s="283" t="s">
        <v>43</v>
      </c>
      <c r="E8" s="283" t="s">
        <v>44</v>
      </c>
      <c r="F8" s="283"/>
    </row>
    <row r="9" spans="1:6" ht="12.75">
      <c r="A9" s="283"/>
      <c r="B9" s="283"/>
      <c r="C9" s="283"/>
      <c r="D9" s="283"/>
      <c r="E9" s="283" t="s">
        <v>34</v>
      </c>
      <c r="F9" s="283" t="s">
        <v>45</v>
      </c>
    </row>
    <row r="10" spans="1:6" ht="12.75">
      <c r="A10" s="283"/>
      <c r="B10" s="283"/>
      <c r="C10" s="283"/>
      <c r="D10" s="283"/>
      <c r="E10" s="283"/>
      <c r="F10" s="283"/>
    </row>
    <row r="11" spans="1:6" ht="12.75">
      <c r="A11" s="121">
        <v>1</v>
      </c>
      <c r="B11" s="121">
        <v>2</v>
      </c>
      <c r="C11" s="122">
        <v>3</v>
      </c>
      <c r="D11" s="121">
        <v>4</v>
      </c>
      <c r="E11" s="121">
        <v>5</v>
      </c>
      <c r="F11" s="121">
        <v>6</v>
      </c>
    </row>
    <row r="12" spans="1:6" ht="21" customHeight="1">
      <c r="A12" s="286" t="s">
        <v>18</v>
      </c>
      <c r="B12" s="287"/>
      <c r="C12" s="287"/>
      <c r="D12" s="287"/>
      <c r="E12" s="287"/>
      <c r="F12" s="288"/>
    </row>
    <row r="13" spans="1:6" ht="19.5" customHeight="1">
      <c r="A13" s="249">
        <v>200000</v>
      </c>
      <c r="B13" s="250" t="s">
        <v>155</v>
      </c>
      <c r="C13" s="251">
        <f aca="true" t="shared" si="0" ref="C13:C21">D13+E13</f>
        <v>12306028.25</v>
      </c>
      <c r="D13" s="252">
        <f>1848973+4103000</f>
        <v>5951973</v>
      </c>
      <c r="E13" s="252">
        <v>6354055.25</v>
      </c>
      <c r="F13" s="252">
        <v>6354055.25</v>
      </c>
    </row>
    <row r="14" spans="1:6" ht="20.25" customHeight="1" hidden="1">
      <c r="A14" s="249">
        <v>203000</v>
      </c>
      <c r="B14" s="250" t="s">
        <v>237</v>
      </c>
      <c r="C14" s="251">
        <f t="shared" si="0"/>
        <v>0</v>
      </c>
      <c r="D14" s="252">
        <v>0</v>
      </c>
      <c r="E14" s="252">
        <v>0</v>
      </c>
      <c r="F14" s="252">
        <v>0</v>
      </c>
    </row>
    <row r="15" spans="1:6" ht="12.75" hidden="1">
      <c r="A15" s="253">
        <v>203410</v>
      </c>
      <c r="B15" s="254" t="s">
        <v>238</v>
      </c>
      <c r="C15" s="255">
        <f t="shared" si="0"/>
        <v>255300</v>
      </c>
      <c r="D15" s="256">
        <v>255300</v>
      </c>
      <c r="E15" s="256">
        <v>0</v>
      </c>
      <c r="F15" s="256">
        <v>0</v>
      </c>
    </row>
    <row r="16" spans="1:6" ht="12.75" hidden="1">
      <c r="A16" s="253">
        <v>203420</v>
      </c>
      <c r="B16" s="254" t="s">
        <v>239</v>
      </c>
      <c r="C16" s="255">
        <f t="shared" si="0"/>
        <v>-255300</v>
      </c>
      <c r="D16" s="256">
        <v>-255300</v>
      </c>
      <c r="E16" s="256">
        <v>0</v>
      </c>
      <c r="F16" s="256">
        <v>0</v>
      </c>
    </row>
    <row r="17" spans="1:6" ht="25.5">
      <c r="A17" s="249">
        <v>208000</v>
      </c>
      <c r="B17" s="250" t="s">
        <v>156</v>
      </c>
      <c r="C17" s="251">
        <f t="shared" si="0"/>
        <v>12306028.25</v>
      </c>
      <c r="D17" s="252">
        <f>SUM(D18:D20)</f>
        <v>5951973</v>
      </c>
      <c r="E17" s="252">
        <v>6354055.25</v>
      </c>
      <c r="F17" s="252">
        <v>6354055.25</v>
      </c>
    </row>
    <row r="18" spans="1:6" ht="12.75">
      <c r="A18" s="253">
        <v>208100</v>
      </c>
      <c r="B18" s="254" t="s">
        <v>19</v>
      </c>
      <c r="C18" s="255">
        <f t="shared" si="0"/>
        <v>12306028.25</v>
      </c>
      <c r="D18" s="256">
        <f>8203028.25+4103000</f>
        <v>12306028.25</v>
      </c>
      <c r="E18" s="256"/>
      <c r="F18" s="256"/>
    </row>
    <row r="19" spans="1:6" ht="12.75" hidden="1">
      <c r="A19" s="253">
        <v>208340</v>
      </c>
      <c r="B19" s="254" t="s">
        <v>240</v>
      </c>
      <c r="C19" s="255">
        <f t="shared" si="0"/>
        <v>0</v>
      </c>
      <c r="D19" s="256">
        <v>0</v>
      </c>
      <c r="E19" s="256">
        <v>0</v>
      </c>
      <c r="F19" s="256">
        <v>0</v>
      </c>
    </row>
    <row r="20" spans="1:6" ht="38.25">
      <c r="A20" s="253">
        <v>208400</v>
      </c>
      <c r="B20" s="254" t="s">
        <v>280</v>
      </c>
      <c r="C20" s="255">
        <f t="shared" si="0"/>
        <v>0</v>
      </c>
      <c r="D20" s="256">
        <v>-6354055.25</v>
      </c>
      <c r="E20" s="256">
        <v>6354055.25</v>
      </c>
      <c r="F20" s="256">
        <v>6354055.25</v>
      </c>
    </row>
    <row r="21" spans="1:6" ht="12.75">
      <c r="A21" s="259" t="s">
        <v>15</v>
      </c>
      <c r="B21" s="258" t="s">
        <v>20</v>
      </c>
      <c r="C21" s="251">
        <f t="shared" si="0"/>
        <v>12306028.25</v>
      </c>
      <c r="D21" s="251">
        <f>1848973+4103000</f>
        <v>5951973</v>
      </c>
      <c r="E21" s="251">
        <v>6354055.25</v>
      </c>
      <c r="F21" s="251">
        <v>6354055.25</v>
      </c>
    </row>
    <row r="22" spans="1:6" ht="21" customHeight="1">
      <c r="A22" s="286" t="s">
        <v>153</v>
      </c>
      <c r="B22" s="287"/>
      <c r="C22" s="287"/>
      <c r="D22" s="287"/>
      <c r="E22" s="287"/>
      <c r="F22" s="288"/>
    </row>
    <row r="23" spans="1:6" ht="12.75">
      <c r="A23" s="249">
        <v>600000</v>
      </c>
      <c r="B23" s="250" t="s">
        <v>157</v>
      </c>
      <c r="C23" s="251">
        <f aca="true" t="shared" si="1" ref="C23:C30">D23+E23</f>
        <v>12306028.25</v>
      </c>
      <c r="D23" s="252">
        <f>1848973+4103000</f>
        <v>5951973</v>
      </c>
      <c r="E23" s="252">
        <v>6354055.25</v>
      </c>
      <c r="F23" s="252">
        <v>6354055.25</v>
      </c>
    </row>
    <row r="24" spans="1:6" ht="12.75">
      <c r="A24" s="249">
        <v>602000</v>
      </c>
      <c r="B24" s="250" t="s">
        <v>158</v>
      </c>
      <c r="C24" s="251">
        <f t="shared" si="1"/>
        <v>12306028.25</v>
      </c>
      <c r="D24" s="252">
        <f>1848973+4103000</f>
        <v>5951973</v>
      </c>
      <c r="E24" s="252">
        <v>6354055.25</v>
      </c>
      <c r="F24" s="252">
        <v>6354055.25</v>
      </c>
    </row>
    <row r="25" spans="1:6" ht="12" customHeight="1">
      <c r="A25" s="253">
        <v>602100</v>
      </c>
      <c r="B25" s="254" t="s">
        <v>19</v>
      </c>
      <c r="C25" s="255">
        <f t="shared" si="1"/>
        <v>12306028.25</v>
      </c>
      <c r="D25" s="256">
        <f>8203028.25+4103000</f>
        <v>12306028.25</v>
      </c>
      <c r="E25" s="256"/>
      <c r="F25" s="256"/>
    </row>
    <row r="26" spans="1:6" ht="12.75" hidden="1">
      <c r="A26" s="253">
        <v>602304</v>
      </c>
      <c r="B26" s="254" t="s">
        <v>240</v>
      </c>
      <c r="C26" s="255">
        <f t="shared" si="1"/>
        <v>0</v>
      </c>
      <c r="D26" s="256">
        <v>0</v>
      </c>
      <c r="E26" s="256">
        <v>0</v>
      </c>
      <c r="F26" s="256">
        <v>0</v>
      </c>
    </row>
    <row r="27" spans="1:6" ht="38.25">
      <c r="A27" s="253">
        <v>602400</v>
      </c>
      <c r="B27" s="254" t="s">
        <v>280</v>
      </c>
      <c r="C27" s="255">
        <f t="shared" si="1"/>
        <v>0</v>
      </c>
      <c r="D27" s="256">
        <v>-6354055.25</v>
      </c>
      <c r="E27" s="256">
        <v>6354055.25</v>
      </c>
      <c r="F27" s="256">
        <v>6354055.25</v>
      </c>
    </row>
    <row r="28" spans="1:6" ht="0.75" customHeight="1">
      <c r="A28" s="249">
        <v>603000</v>
      </c>
      <c r="B28" s="250" t="s">
        <v>241</v>
      </c>
      <c r="C28" s="251">
        <f t="shared" si="1"/>
        <v>0</v>
      </c>
      <c r="D28" s="252">
        <v>0</v>
      </c>
      <c r="E28" s="252">
        <v>0</v>
      </c>
      <c r="F28" s="252">
        <v>0</v>
      </c>
    </row>
    <row r="29" spans="1:6" ht="25.5" hidden="1">
      <c r="A29" s="253">
        <v>603000</v>
      </c>
      <c r="B29" s="254" t="s">
        <v>241</v>
      </c>
      <c r="C29" s="255">
        <f t="shared" si="1"/>
        <v>0</v>
      </c>
      <c r="D29" s="256">
        <v>0</v>
      </c>
      <c r="E29" s="256">
        <v>0</v>
      </c>
      <c r="F29" s="256">
        <v>0</v>
      </c>
    </row>
    <row r="30" spans="1:6" ht="12.75">
      <c r="A30" s="259" t="s">
        <v>15</v>
      </c>
      <c r="B30" s="258" t="s">
        <v>20</v>
      </c>
      <c r="C30" s="251">
        <f t="shared" si="1"/>
        <v>12306028.25</v>
      </c>
      <c r="D30" s="251">
        <f>1848973+4103000</f>
        <v>5951973</v>
      </c>
      <c r="E30" s="251">
        <v>6354055.25</v>
      </c>
      <c r="F30" s="251">
        <v>6354055.25</v>
      </c>
    </row>
    <row r="33" spans="2:5" ht="12.75">
      <c r="B33" s="157" t="s">
        <v>208</v>
      </c>
      <c r="E33" s="157" t="s">
        <v>209</v>
      </c>
    </row>
  </sheetData>
  <sheetProtection/>
  <mergeCells count="11">
    <mergeCell ref="E8:F8"/>
    <mergeCell ref="E9:E10"/>
    <mergeCell ref="F9:F10"/>
    <mergeCell ref="A12:F12"/>
    <mergeCell ref="A22:F22"/>
    <mergeCell ref="D2:F4"/>
    <mergeCell ref="A5:F5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75" zoomScaleNormal="75" zoomScaleSheetLayoutView="75" zoomScalePageLayoutView="0" workbookViewId="0" topLeftCell="C19">
      <selection activeCell="Q34" sqref="Q34"/>
    </sheetView>
  </sheetViews>
  <sheetFormatPr defaultColWidth="9.33203125" defaultRowHeight="12.75"/>
  <cols>
    <col min="1" max="2" width="14" style="0" customWidth="1"/>
    <col min="3" max="3" width="12.16015625" style="0" customWidth="1"/>
    <col min="4" max="4" width="47.5" style="0" customWidth="1"/>
    <col min="5" max="6" width="17.16015625" style="0" customWidth="1"/>
    <col min="7" max="7" width="16" style="0" customWidth="1"/>
    <col min="8" max="8" width="13.83203125" style="0" customWidth="1"/>
    <col min="9" max="9" width="11.16015625" style="0" customWidth="1"/>
    <col min="10" max="12" width="16" style="0" customWidth="1"/>
    <col min="13" max="13" width="11.66015625" style="0" customWidth="1"/>
    <col min="14" max="15" width="11.16015625" style="0" customWidth="1"/>
    <col min="16" max="16" width="15.5" style="0" customWidth="1"/>
    <col min="17" max="17" width="17.33203125" style="0" customWidth="1"/>
  </cols>
  <sheetData>
    <row r="1" ht="12.75">
      <c r="N1" t="s">
        <v>21</v>
      </c>
    </row>
    <row r="2" spans="14:16" ht="12.75">
      <c r="N2" s="280" t="s">
        <v>295</v>
      </c>
      <c r="O2" s="280"/>
      <c r="P2" s="280"/>
    </row>
    <row r="3" spans="14:16" ht="12.75">
      <c r="N3" s="280"/>
      <c r="O3" s="280"/>
      <c r="P3" s="280"/>
    </row>
    <row r="4" spans="14:16" ht="48.75" customHeight="1">
      <c r="N4" s="280"/>
      <c r="O4" s="280"/>
      <c r="P4" s="280"/>
    </row>
    <row r="5" spans="1:17" ht="12.75">
      <c r="A5" s="293" t="s">
        <v>175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1:17" ht="12.75">
      <c r="A6" s="293" t="s">
        <v>245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</row>
    <row r="7" spans="1:17" ht="12.75">
      <c r="A7" s="156" t="s">
        <v>206</v>
      </c>
      <c r="Q7" s="120" t="s">
        <v>131</v>
      </c>
    </row>
    <row r="8" spans="1:17" ht="12.75">
      <c r="A8" s="289" t="s">
        <v>210</v>
      </c>
      <c r="B8" s="289" t="s">
        <v>211</v>
      </c>
      <c r="C8" s="289" t="s">
        <v>38</v>
      </c>
      <c r="D8" s="283" t="s">
        <v>212</v>
      </c>
      <c r="E8" s="283" t="s">
        <v>43</v>
      </c>
      <c r="F8" s="283"/>
      <c r="G8" s="283"/>
      <c r="H8" s="283"/>
      <c r="I8" s="283"/>
      <c r="J8" s="283" t="s">
        <v>44</v>
      </c>
      <c r="K8" s="283"/>
      <c r="L8" s="283"/>
      <c r="M8" s="283"/>
      <c r="N8" s="283"/>
      <c r="O8" s="283"/>
      <c r="P8" s="283"/>
      <c r="Q8" s="284" t="s">
        <v>136</v>
      </c>
    </row>
    <row r="9" spans="1:17" ht="12.75">
      <c r="A9" s="283"/>
      <c r="B9" s="283"/>
      <c r="C9" s="283"/>
      <c r="D9" s="283"/>
      <c r="E9" s="284" t="s">
        <v>34</v>
      </c>
      <c r="F9" s="283" t="s">
        <v>176</v>
      </c>
      <c r="G9" s="283" t="s">
        <v>135</v>
      </c>
      <c r="H9" s="283"/>
      <c r="I9" s="283" t="s">
        <v>177</v>
      </c>
      <c r="J9" s="284" t="s">
        <v>34</v>
      </c>
      <c r="K9" s="283" t="s">
        <v>45</v>
      </c>
      <c r="L9" s="290" t="s">
        <v>281</v>
      </c>
      <c r="M9" s="283" t="s">
        <v>176</v>
      </c>
      <c r="N9" s="283" t="s">
        <v>135</v>
      </c>
      <c r="O9" s="283"/>
      <c r="P9" s="283" t="s">
        <v>177</v>
      </c>
      <c r="Q9" s="283"/>
    </row>
    <row r="10" spans="1:17" ht="12.75">
      <c r="A10" s="283"/>
      <c r="B10" s="283"/>
      <c r="C10" s="283"/>
      <c r="D10" s="283"/>
      <c r="E10" s="283"/>
      <c r="F10" s="283"/>
      <c r="G10" s="283" t="s">
        <v>178</v>
      </c>
      <c r="H10" s="283" t="s">
        <v>179</v>
      </c>
      <c r="I10" s="283"/>
      <c r="J10" s="283"/>
      <c r="K10" s="283"/>
      <c r="L10" s="291"/>
      <c r="M10" s="283"/>
      <c r="N10" s="283" t="s">
        <v>178</v>
      </c>
      <c r="O10" s="283" t="s">
        <v>179</v>
      </c>
      <c r="P10" s="283"/>
      <c r="Q10" s="283"/>
    </row>
    <row r="11" spans="1:17" ht="107.25" customHeight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92"/>
      <c r="M11" s="283"/>
      <c r="N11" s="283"/>
      <c r="O11" s="283"/>
      <c r="P11" s="283"/>
      <c r="Q11" s="283"/>
    </row>
    <row r="12" spans="1:17" ht="12.75">
      <c r="A12" s="121">
        <v>1</v>
      </c>
      <c r="B12" s="121">
        <v>2</v>
      </c>
      <c r="C12" s="121">
        <v>3</v>
      </c>
      <c r="D12" s="121">
        <v>4</v>
      </c>
      <c r="E12" s="122">
        <v>5</v>
      </c>
      <c r="F12" s="121">
        <v>6</v>
      </c>
      <c r="G12" s="121">
        <v>7</v>
      </c>
      <c r="H12" s="121">
        <v>8</v>
      </c>
      <c r="I12" s="121">
        <v>9</v>
      </c>
      <c r="J12" s="122">
        <v>10</v>
      </c>
      <c r="K12" s="121">
        <v>11</v>
      </c>
      <c r="L12" s="260" t="s">
        <v>282</v>
      </c>
      <c r="M12" s="121">
        <v>12</v>
      </c>
      <c r="N12" s="121">
        <v>13</v>
      </c>
      <c r="O12" s="121">
        <v>14</v>
      </c>
      <c r="P12" s="121">
        <v>15</v>
      </c>
      <c r="Q12" s="122">
        <v>16</v>
      </c>
    </row>
    <row r="13" spans="1:17" ht="12.75">
      <c r="A13" s="219" t="s">
        <v>46</v>
      </c>
      <c r="B13" s="220"/>
      <c r="C13" s="221"/>
      <c r="D13" s="222" t="s">
        <v>47</v>
      </c>
      <c r="E13" s="263">
        <v>9871663</v>
      </c>
      <c r="F13" s="264">
        <v>9871663</v>
      </c>
      <c r="G13" s="264">
        <v>7063786</v>
      </c>
      <c r="H13" s="264">
        <v>915810</v>
      </c>
      <c r="I13" s="224">
        <v>0</v>
      </c>
      <c r="J13" s="223">
        <v>71900</v>
      </c>
      <c r="K13" s="224"/>
      <c r="L13" s="224"/>
      <c r="M13" s="224">
        <v>71900</v>
      </c>
      <c r="N13" s="224"/>
      <c r="O13" s="224"/>
      <c r="P13" s="224"/>
      <c r="Q13" s="223">
        <f aca="true" t="shared" si="0" ref="Q13:Q29">E13+J13</f>
        <v>9943563</v>
      </c>
    </row>
    <row r="14" spans="1:17" ht="12.75">
      <c r="A14" s="219" t="s">
        <v>48</v>
      </c>
      <c r="B14" s="220"/>
      <c r="C14" s="221"/>
      <c r="D14" s="222" t="s">
        <v>47</v>
      </c>
      <c r="E14" s="263">
        <v>9871663</v>
      </c>
      <c r="F14" s="264">
        <v>9871663</v>
      </c>
      <c r="G14" s="264">
        <v>7063786</v>
      </c>
      <c r="H14" s="264">
        <v>915810</v>
      </c>
      <c r="I14" s="224"/>
      <c r="J14" s="223">
        <v>71900</v>
      </c>
      <c r="K14" s="224"/>
      <c r="L14" s="224"/>
      <c r="M14" s="224">
        <v>71900</v>
      </c>
      <c r="N14" s="224"/>
      <c r="O14" s="224"/>
      <c r="P14" s="224"/>
      <c r="Q14" s="223">
        <f t="shared" si="0"/>
        <v>9943563</v>
      </c>
    </row>
    <row r="15" spans="1:17" ht="63.75">
      <c r="A15" s="225" t="s">
        <v>180</v>
      </c>
      <c r="B15" s="225" t="s">
        <v>181</v>
      </c>
      <c r="C15" s="226" t="s">
        <v>182</v>
      </c>
      <c r="D15" s="227" t="s">
        <v>183</v>
      </c>
      <c r="E15" s="265">
        <v>6382500</v>
      </c>
      <c r="F15" s="266">
        <v>6382500</v>
      </c>
      <c r="G15" s="266">
        <v>4252230</v>
      </c>
      <c r="H15" s="266">
        <v>915810</v>
      </c>
      <c r="I15" s="229"/>
      <c r="J15" s="228">
        <v>71900</v>
      </c>
      <c r="K15" s="229"/>
      <c r="L15" s="229"/>
      <c r="M15" s="229">
        <v>71900</v>
      </c>
      <c r="N15" s="229"/>
      <c r="O15" s="229"/>
      <c r="P15" s="229"/>
      <c r="Q15" s="228">
        <f t="shared" si="0"/>
        <v>6454400</v>
      </c>
    </row>
    <row r="16" spans="1:17" ht="25.5">
      <c r="A16" s="225" t="s">
        <v>49</v>
      </c>
      <c r="B16" s="225" t="s">
        <v>50</v>
      </c>
      <c r="C16" s="226" t="s">
        <v>51</v>
      </c>
      <c r="D16" s="227" t="s">
        <v>287</v>
      </c>
      <c r="E16" s="265">
        <v>3489163</v>
      </c>
      <c r="F16" s="266">
        <v>3489163</v>
      </c>
      <c r="G16" s="266">
        <v>2811556</v>
      </c>
      <c r="H16" s="266">
        <v>0</v>
      </c>
      <c r="I16" s="229"/>
      <c r="J16" s="228"/>
      <c r="K16" s="229"/>
      <c r="L16" s="229"/>
      <c r="M16" s="229"/>
      <c r="N16" s="229"/>
      <c r="O16" s="229"/>
      <c r="P16" s="229"/>
      <c r="Q16" s="228">
        <f t="shared" si="0"/>
        <v>3489163</v>
      </c>
    </row>
    <row r="17" spans="1:17" ht="38.25">
      <c r="A17" s="225"/>
      <c r="B17" s="225"/>
      <c r="C17" s="226"/>
      <c r="D17" s="267" t="s">
        <v>283</v>
      </c>
      <c r="E17" s="228">
        <v>486613</v>
      </c>
      <c r="F17" s="229">
        <v>486613</v>
      </c>
      <c r="G17" s="229">
        <v>400076</v>
      </c>
      <c r="H17" s="266"/>
      <c r="I17" s="229"/>
      <c r="J17" s="228"/>
      <c r="K17" s="229"/>
      <c r="L17" s="229"/>
      <c r="M17" s="229"/>
      <c r="N17" s="229"/>
      <c r="O17" s="229"/>
      <c r="P17" s="229"/>
      <c r="Q17" s="228">
        <f t="shared" si="0"/>
        <v>486613</v>
      </c>
    </row>
    <row r="18" spans="1:17" ht="51">
      <c r="A18" s="225"/>
      <c r="B18" s="225"/>
      <c r="C18" s="226"/>
      <c r="D18" s="267" t="s">
        <v>284</v>
      </c>
      <c r="E18" s="228">
        <v>1682000</v>
      </c>
      <c r="F18" s="229">
        <v>1682000</v>
      </c>
      <c r="G18" s="229">
        <v>1378690</v>
      </c>
      <c r="H18" s="266"/>
      <c r="I18" s="229"/>
      <c r="J18" s="228"/>
      <c r="K18" s="229"/>
      <c r="L18" s="229"/>
      <c r="M18" s="229"/>
      <c r="N18" s="229"/>
      <c r="O18" s="229"/>
      <c r="P18" s="229"/>
      <c r="Q18" s="228">
        <f t="shared" si="0"/>
        <v>1682000</v>
      </c>
    </row>
    <row r="19" spans="1:17" ht="51">
      <c r="A19" s="225"/>
      <c r="B19" s="225"/>
      <c r="C19" s="226"/>
      <c r="D19" s="267" t="s">
        <v>285</v>
      </c>
      <c r="E19" s="228">
        <v>1260000</v>
      </c>
      <c r="F19" s="229">
        <v>1260000</v>
      </c>
      <c r="G19" s="229">
        <v>1032790</v>
      </c>
      <c r="H19" s="266"/>
      <c r="I19" s="229"/>
      <c r="J19" s="228"/>
      <c r="K19" s="229"/>
      <c r="L19" s="229"/>
      <c r="M19" s="229"/>
      <c r="N19" s="229"/>
      <c r="O19" s="229"/>
      <c r="P19" s="229"/>
      <c r="Q19" s="228">
        <f t="shared" si="0"/>
        <v>1260000</v>
      </c>
    </row>
    <row r="20" spans="1:17" ht="76.5">
      <c r="A20" s="225"/>
      <c r="B20" s="225"/>
      <c r="C20" s="226"/>
      <c r="D20" s="267" t="s">
        <v>286</v>
      </c>
      <c r="E20" s="228">
        <v>60550</v>
      </c>
      <c r="F20" s="229">
        <v>60550</v>
      </c>
      <c r="G20" s="229"/>
      <c r="H20" s="266"/>
      <c r="I20" s="229"/>
      <c r="J20" s="228"/>
      <c r="K20" s="229"/>
      <c r="L20" s="229"/>
      <c r="M20" s="229"/>
      <c r="N20" s="229"/>
      <c r="O20" s="229"/>
      <c r="P20" s="229"/>
      <c r="Q20" s="228">
        <f t="shared" si="0"/>
        <v>60550</v>
      </c>
    </row>
    <row r="21" spans="1:17" ht="25.5">
      <c r="A21" s="219" t="s">
        <v>138</v>
      </c>
      <c r="B21" s="220"/>
      <c r="C21" s="221"/>
      <c r="D21" s="222" t="s">
        <v>243</v>
      </c>
      <c r="E21" s="223">
        <v>277960</v>
      </c>
      <c r="F21" s="224">
        <v>277960</v>
      </c>
      <c r="G21" s="224"/>
      <c r="H21" s="224"/>
      <c r="I21" s="224"/>
      <c r="J21" s="223">
        <v>6354055.25</v>
      </c>
      <c r="K21" s="224">
        <v>6354055.25</v>
      </c>
      <c r="L21" s="224">
        <v>6354055.25</v>
      </c>
      <c r="M21" s="224"/>
      <c r="N21" s="224"/>
      <c r="O21" s="224"/>
      <c r="P21" s="224">
        <v>6354055.25</v>
      </c>
      <c r="Q21" s="223">
        <f t="shared" si="0"/>
        <v>6632015.25</v>
      </c>
    </row>
    <row r="22" spans="1:17" ht="25.5">
      <c r="A22" s="219" t="s">
        <v>59</v>
      </c>
      <c r="B22" s="220"/>
      <c r="C22" s="221"/>
      <c r="D22" s="222" t="s">
        <v>139</v>
      </c>
      <c r="E22" s="223">
        <v>277960</v>
      </c>
      <c r="F22" s="224">
        <v>277960</v>
      </c>
      <c r="G22" s="224"/>
      <c r="H22" s="224"/>
      <c r="I22" s="224"/>
      <c r="J22" s="223">
        <v>6354055.25</v>
      </c>
      <c r="K22" s="224">
        <v>6354055.25</v>
      </c>
      <c r="L22" s="224">
        <v>6354055.25</v>
      </c>
      <c r="M22" s="224"/>
      <c r="N22" s="224"/>
      <c r="O22" s="224"/>
      <c r="P22" s="224">
        <v>6354055.25</v>
      </c>
      <c r="Q22" s="223">
        <f t="shared" si="0"/>
        <v>6632015.25</v>
      </c>
    </row>
    <row r="23" spans="1:17" ht="12.75">
      <c r="A23" s="225" t="s">
        <v>60</v>
      </c>
      <c r="B23" s="225" t="s">
        <v>50</v>
      </c>
      <c r="C23" s="226" t="s">
        <v>51</v>
      </c>
      <c r="D23" s="227" t="s">
        <v>52</v>
      </c>
      <c r="E23" s="228">
        <v>187960</v>
      </c>
      <c r="F23" s="229">
        <v>187960</v>
      </c>
      <c r="G23" s="229"/>
      <c r="H23" s="229"/>
      <c r="I23" s="229"/>
      <c r="J23" s="228"/>
      <c r="K23" s="229"/>
      <c r="L23" s="229"/>
      <c r="M23" s="229"/>
      <c r="N23" s="229"/>
      <c r="O23" s="229"/>
      <c r="P23" s="229"/>
      <c r="Q23" s="228">
        <f t="shared" si="0"/>
        <v>187960</v>
      </c>
    </row>
    <row r="24" spans="1:17" ht="24" customHeight="1">
      <c r="A24" s="271" t="s">
        <v>289</v>
      </c>
      <c r="B24" s="225">
        <v>7110</v>
      </c>
      <c r="C24" s="271" t="s">
        <v>89</v>
      </c>
      <c r="D24" s="229" t="s">
        <v>290</v>
      </c>
      <c r="E24" s="228">
        <v>90000</v>
      </c>
      <c r="F24" s="229">
        <v>90000</v>
      </c>
      <c r="G24" s="229"/>
      <c r="H24" s="229"/>
      <c r="I24" s="229"/>
      <c r="J24" s="228"/>
      <c r="K24" s="229"/>
      <c r="L24" s="229"/>
      <c r="M24" s="229"/>
      <c r="N24" s="229"/>
      <c r="O24" s="229"/>
      <c r="P24" s="229"/>
      <c r="Q24" s="228">
        <f t="shared" si="0"/>
        <v>90000</v>
      </c>
    </row>
    <row r="25" spans="1:17" ht="38.25">
      <c r="A25" s="225" t="s">
        <v>22</v>
      </c>
      <c r="B25" s="225" t="s">
        <v>23</v>
      </c>
      <c r="C25" s="226" t="s">
        <v>55</v>
      </c>
      <c r="D25" s="227" t="s">
        <v>24</v>
      </c>
      <c r="E25" s="228"/>
      <c r="F25" s="229"/>
      <c r="G25" s="229"/>
      <c r="H25" s="229"/>
      <c r="I25" s="229"/>
      <c r="J25" s="228">
        <v>2358694.15</v>
      </c>
      <c r="K25" s="229">
        <v>2358694.15</v>
      </c>
      <c r="L25" s="229">
        <v>2358694.15</v>
      </c>
      <c r="M25" s="229"/>
      <c r="N25" s="229"/>
      <c r="O25" s="229"/>
      <c r="P25" s="229">
        <v>2358694.15</v>
      </c>
      <c r="Q25" s="228">
        <f t="shared" si="0"/>
        <v>2358694.15</v>
      </c>
    </row>
    <row r="26" spans="1:17" ht="51">
      <c r="A26" s="225" t="s">
        <v>213</v>
      </c>
      <c r="B26" s="225" t="s">
        <v>214</v>
      </c>
      <c r="C26" s="226" t="s">
        <v>55</v>
      </c>
      <c r="D26" s="227" t="s">
        <v>215</v>
      </c>
      <c r="E26" s="228"/>
      <c r="F26" s="229"/>
      <c r="G26" s="229"/>
      <c r="H26" s="229"/>
      <c r="I26" s="229"/>
      <c r="J26" s="228">
        <v>3995361.1</v>
      </c>
      <c r="K26" s="229">
        <v>3995361.1</v>
      </c>
      <c r="L26" s="229">
        <v>3995361.1</v>
      </c>
      <c r="M26" s="229"/>
      <c r="N26" s="229"/>
      <c r="O26" s="229"/>
      <c r="P26" s="229">
        <v>3995361.1</v>
      </c>
      <c r="Q26" s="228">
        <f t="shared" si="0"/>
        <v>3995361.1</v>
      </c>
    </row>
    <row r="27" spans="1:17" ht="38.25">
      <c r="A27" s="219" t="s">
        <v>104</v>
      </c>
      <c r="B27" s="220"/>
      <c r="C27" s="221"/>
      <c r="D27" s="222" t="s">
        <v>244</v>
      </c>
      <c r="E27" s="228">
        <f>F27</f>
        <v>1280900</v>
      </c>
      <c r="F27" s="229">
        <v>1280900</v>
      </c>
      <c r="G27" s="224"/>
      <c r="H27" s="224"/>
      <c r="I27" s="224"/>
      <c r="J27" s="223"/>
      <c r="K27" s="224"/>
      <c r="L27" s="224"/>
      <c r="M27" s="224"/>
      <c r="N27" s="224"/>
      <c r="O27" s="224"/>
      <c r="P27" s="224"/>
      <c r="Q27" s="223">
        <f t="shared" si="0"/>
        <v>1280900</v>
      </c>
    </row>
    <row r="28" spans="1:17" ht="38.25">
      <c r="A28" s="219" t="s">
        <v>106</v>
      </c>
      <c r="B28" s="220"/>
      <c r="C28" s="221"/>
      <c r="D28" s="222" t="s">
        <v>105</v>
      </c>
      <c r="E28" s="228">
        <f>F28</f>
        <v>1280900</v>
      </c>
      <c r="F28" s="229">
        <v>1280900</v>
      </c>
      <c r="G28" s="224"/>
      <c r="H28" s="224"/>
      <c r="I28" s="224"/>
      <c r="J28" s="223"/>
      <c r="K28" s="224"/>
      <c r="L28" s="224"/>
      <c r="M28" s="224"/>
      <c r="N28" s="224"/>
      <c r="O28" s="224"/>
      <c r="P28" s="224"/>
      <c r="Q28" s="223">
        <f t="shared" si="0"/>
        <v>1280900</v>
      </c>
    </row>
    <row r="29" spans="1:17" ht="76.5">
      <c r="A29" s="225" t="s">
        <v>114</v>
      </c>
      <c r="B29" s="225" t="s">
        <v>29</v>
      </c>
      <c r="C29" s="226" t="s">
        <v>99</v>
      </c>
      <c r="D29" s="227" t="s">
        <v>115</v>
      </c>
      <c r="E29" s="228">
        <f>F29</f>
        <v>1280900</v>
      </c>
      <c r="F29" s="229">
        <v>1280900</v>
      </c>
      <c r="G29" s="229"/>
      <c r="H29" s="229"/>
      <c r="I29" s="229"/>
      <c r="J29" s="228"/>
      <c r="K29" s="229"/>
      <c r="L29" s="229"/>
      <c r="M29" s="229"/>
      <c r="N29" s="229"/>
      <c r="O29" s="229"/>
      <c r="P29" s="229"/>
      <c r="Q29" s="228">
        <f t="shared" si="0"/>
        <v>1280900</v>
      </c>
    </row>
    <row r="30" spans="1:17" ht="12.75">
      <c r="A30" s="230" t="s">
        <v>15</v>
      </c>
      <c r="B30" s="230" t="s">
        <v>15</v>
      </c>
      <c r="C30" s="231" t="s">
        <v>15</v>
      </c>
      <c r="D30" s="223" t="s">
        <v>35</v>
      </c>
      <c r="E30" s="223">
        <f>E13+E21+E27</f>
        <v>11430523</v>
      </c>
      <c r="F30" s="223">
        <f>F13+F21+F27</f>
        <v>11430523</v>
      </c>
      <c r="G30" s="223">
        <f>G13+G21+G27</f>
        <v>7063786</v>
      </c>
      <c r="H30" s="223">
        <f>H13+H21+H27</f>
        <v>915810</v>
      </c>
      <c r="I30" s="223">
        <v>0</v>
      </c>
      <c r="J30" s="223">
        <v>6425955.25</v>
      </c>
      <c r="K30" s="223">
        <v>6354055.25</v>
      </c>
      <c r="L30" s="223">
        <v>6354055.25</v>
      </c>
      <c r="M30" s="223">
        <v>71900</v>
      </c>
      <c r="N30" s="223">
        <v>0</v>
      </c>
      <c r="O30" s="223">
        <v>0</v>
      </c>
      <c r="P30" s="223">
        <v>6354055.25</v>
      </c>
      <c r="Q30" s="223">
        <v>17856478.25</v>
      </c>
    </row>
    <row r="33" spans="2:9" ht="12.75">
      <c r="B33" s="157" t="s">
        <v>208</v>
      </c>
      <c r="I33" s="157" t="s">
        <v>209</v>
      </c>
    </row>
    <row r="38" ht="12.75">
      <c r="F38" s="268"/>
    </row>
    <row r="39" ht="12.75">
      <c r="F39" s="269"/>
    </row>
    <row r="40" ht="12.75">
      <c r="F40" s="270"/>
    </row>
  </sheetData>
  <sheetProtection/>
  <mergeCells count="24">
    <mergeCell ref="Q8:Q11"/>
    <mergeCell ref="G9:H9"/>
    <mergeCell ref="E9:E11"/>
    <mergeCell ref="A8:A11"/>
    <mergeCell ref="J8:P8"/>
    <mergeCell ref="N10:N11"/>
    <mergeCell ref="O10:O11"/>
    <mergeCell ref="A5:Q5"/>
    <mergeCell ref="A6:Q6"/>
    <mergeCell ref="I9:I11"/>
    <mergeCell ref="J9:J11"/>
    <mergeCell ref="G10:G11"/>
    <mergeCell ref="H10:H11"/>
    <mergeCell ref="E8:I8"/>
    <mergeCell ref="B8:B11"/>
    <mergeCell ref="C8:C11"/>
    <mergeCell ref="D8:D11"/>
    <mergeCell ref="F9:F11"/>
    <mergeCell ref="N2:P4"/>
    <mergeCell ref="L9:L11"/>
    <mergeCell ref="K9:K11"/>
    <mergeCell ref="M9:M11"/>
    <mergeCell ref="N9:O9"/>
    <mergeCell ref="P9:P11"/>
  </mergeCells>
  <printOptions/>
  <pageMargins left="0.4" right="0.22" top="0.43" bottom="0.29" header="0.5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P26"/>
  <sheetViews>
    <sheetView view="pageBreakPreview" zoomScaleSheetLayoutView="100" zoomScalePageLayoutView="0" workbookViewId="0" topLeftCell="D1">
      <selection activeCell="H5" sqref="H5"/>
    </sheetView>
  </sheetViews>
  <sheetFormatPr defaultColWidth="10.66015625" defaultRowHeight="12.75"/>
  <cols>
    <col min="1" max="3" width="14" style="85" customWidth="1"/>
    <col min="4" max="4" width="47.5" style="85" customWidth="1"/>
    <col min="5" max="5" width="11.16015625" style="85" bestFit="1" customWidth="1"/>
    <col min="6" max="7" width="10.83203125" style="85" bestFit="1" customWidth="1"/>
    <col min="8" max="8" width="11.16015625" style="85" bestFit="1" customWidth="1"/>
    <col min="9" max="12" width="10.83203125" style="85" bestFit="1" customWidth="1"/>
    <col min="13" max="13" width="11.16015625" style="85" bestFit="1" customWidth="1"/>
    <col min="14" max="15" width="10.83203125" style="85" bestFit="1" customWidth="1"/>
    <col min="16" max="16" width="11.16015625" style="85" bestFit="1" customWidth="1"/>
    <col min="17" max="16384" width="10.66015625" style="85" customWidth="1"/>
  </cols>
  <sheetData>
    <row r="1" ht="22.5" customHeight="1"/>
    <row r="2" spans="12:16" ht="11.25" customHeight="1">
      <c r="L2" s="169"/>
      <c r="M2" s="299" t="s">
        <v>143</v>
      </c>
      <c r="N2" s="299"/>
      <c r="O2" s="299"/>
      <c r="P2" s="299"/>
    </row>
    <row r="3" spans="12:16" ht="1.5" customHeight="1" hidden="1">
      <c r="L3" s="169"/>
      <c r="M3" s="299"/>
      <c r="N3" s="299"/>
      <c r="O3" s="299"/>
      <c r="P3" s="299"/>
    </row>
    <row r="4" spans="12:16" ht="12.75" hidden="1">
      <c r="L4" s="169"/>
      <c r="M4" s="169"/>
      <c r="N4" s="169"/>
      <c r="O4" s="169"/>
      <c r="P4" s="169"/>
    </row>
    <row r="5" spans="12:16" ht="12.75">
      <c r="L5" s="298" t="s">
        <v>301</v>
      </c>
      <c r="M5" s="298"/>
      <c r="N5" s="298"/>
      <c r="O5" s="298"/>
      <c r="P5" s="298"/>
    </row>
    <row r="6" spans="12:16" ht="12.75">
      <c r="L6" s="298"/>
      <c r="M6" s="298"/>
      <c r="N6" s="298"/>
      <c r="O6" s="298"/>
      <c r="P6" s="298"/>
    </row>
    <row r="7" spans="12:16" ht="12.75">
      <c r="L7" s="298"/>
      <c r="M7" s="298"/>
      <c r="N7" s="298"/>
      <c r="O7" s="298"/>
      <c r="P7" s="298"/>
    </row>
    <row r="8" spans="12:16" ht="8.25" customHeight="1">
      <c r="L8" s="298"/>
      <c r="M8" s="298"/>
      <c r="N8" s="298"/>
      <c r="O8" s="298"/>
      <c r="P8" s="298"/>
    </row>
    <row r="9" spans="1:16" ht="18.75">
      <c r="A9" s="300" t="s">
        <v>246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</row>
    <row r="10" spans="1:16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</row>
    <row r="11" spans="1:16" ht="12.75">
      <c r="A11" s="168" t="s">
        <v>235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ht="12.75">
      <c r="A12" s="156" t="s">
        <v>206</v>
      </c>
      <c r="B12" s="128"/>
      <c r="P12" s="86" t="s">
        <v>131</v>
      </c>
    </row>
    <row r="13" spans="1:16" ht="12.75">
      <c r="A13" s="297" t="s">
        <v>36</v>
      </c>
      <c r="B13" s="297" t="s">
        <v>37</v>
      </c>
      <c r="C13" s="297" t="s">
        <v>38</v>
      </c>
      <c r="D13" s="296" t="s">
        <v>39</v>
      </c>
      <c r="E13" s="296" t="s">
        <v>132</v>
      </c>
      <c r="F13" s="296"/>
      <c r="G13" s="296"/>
      <c r="H13" s="296"/>
      <c r="I13" s="296" t="s">
        <v>133</v>
      </c>
      <c r="J13" s="296"/>
      <c r="K13" s="296"/>
      <c r="L13" s="296"/>
      <c r="M13" s="295" t="s">
        <v>134</v>
      </c>
      <c r="N13" s="296"/>
      <c r="O13" s="296"/>
      <c r="P13" s="296"/>
    </row>
    <row r="14" spans="1:16" ht="12.75">
      <c r="A14" s="296"/>
      <c r="B14" s="296"/>
      <c r="C14" s="296"/>
      <c r="D14" s="296"/>
      <c r="E14" s="296" t="s">
        <v>43</v>
      </c>
      <c r="F14" s="296" t="s">
        <v>44</v>
      </c>
      <c r="G14" s="1" t="s">
        <v>135</v>
      </c>
      <c r="H14" s="295" t="s">
        <v>136</v>
      </c>
      <c r="I14" s="296" t="s">
        <v>43</v>
      </c>
      <c r="J14" s="296" t="s">
        <v>44</v>
      </c>
      <c r="K14" s="1" t="s">
        <v>135</v>
      </c>
      <c r="L14" s="295" t="s">
        <v>136</v>
      </c>
      <c r="M14" s="295" t="s">
        <v>43</v>
      </c>
      <c r="N14" s="295" t="s">
        <v>44</v>
      </c>
      <c r="O14" s="87" t="s">
        <v>135</v>
      </c>
      <c r="P14" s="295" t="s">
        <v>136</v>
      </c>
    </row>
    <row r="15" spans="1:16" ht="12.75">
      <c r="A15" s="296"/>
      <c r="B15" s="296"/>
      <c r="C15" s="296"/>
      <c r="D15" s="296"/>
      <c r="E15" s="296"/>
      <c r="F15" s="296"/>
      <c r="G15" s="296" t="s">
        <v>137</v>
      </c>
      <c r="H15" s="296"/>
      <c r="I15" s="296"/>
      <c r="J15" s="296"/>
      <c r="K15" s="296" t="s">
        <v>137</v>
      </c>
      <c r="L15" s="296"/>
      <c r="M15" s="296"/>
      <c r="N15" s="296"/>
      <c r="O15" s="295" t="s">
        <v>137</v>
      </c>
      <c r="P15" s="296"/>
    </row>
    <row r="16" spans="1:16" ht="44.2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</row>
    <row r="17" spans="1:16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87">
        <v>8</v>
      </c>
      <c r="I17" s="1">
        <v>9</v>
      </c>
      <c r="J17" s="1">
        <v>10</v>
      </c>
      <c r="K17" s="1">
        <v>11</v>
      </c>
      <c r="L17" s="87">
        <v>12</v>
      </c>
      <c r="M17" s="87">
        <v>13</v>
      </c>
      <c r="N17" s="87">
        <v>14</v>
      </c>
      <c r="O17" s="87">
        <v>15</v>
      </c>
      <c r="P17" s="87">
        <v>16</v>
      </c>
    </row>
    <row r="18" spans="1:16" ht="12.75">
      <c r="A18" s="88"/>
      <c r="B18" s="89"/>
      <c r="C18" s="89"/>
      <c r="D18" s="90"/>
      <c r="E18" s="91"/>
      <c r="F18" s="91"/>
      <c r="G18" s="91"/>
      <c r="H18" s="92"/>
      <c r="I18" s="91"/>
      <c r="J18" s="91"/>
      <c r="K18" s="91"/>
      <c r="L18" s="92"/>
      <c r="M18" s="92"/>
      <c r="N18" s="92"/>
      <c r="O18" s="92"/>
      <c r="P18" s="92"/>
    </row>
    <row r="19" spans="1:16" ht="12.75">
      <c r="A19" s="88"/>
      <c r="B19" s="89"/>
      <c r="C19" s="89"/>
      <c r="D19" s="90"/>
      <c r="E19" s="91"/>
      <c r="F19" s="91"/>
      <c r="G19" s="91"/>
      <c r="H19" s="92"/>
      <c r="I19" s="91"/>
      <c r="J19" s="91"/>
      <c r="K19" s="91"/>
      <c r="L19" s="92"/>
      <c r="M19" s="92"/>
      <c r="N19" s="92"/>
      <c r="O19" s="92"/>
      <c r="P19" s="92"/>
    </row>
    <row r="20" spans="1:16" ht="12.75">
      <c r="A20" s="88"/>
      <c r="B20" s="89"/>
      <c r="C20" s="89"/>
      <c r="D20" s="90"/>
      <c r="E20" s="91"/>
      <c r="F20" s="91"/>
      <c r="G20" s="91"/>
      <c r="H20" s="92"/>
      <c r="I20" s="91"/>
      <c r="J20" s="91"/>
      <c r="K20" s="91"/>
      <c r="L20" s="92"/>
      <c r="M20" s="92"/>
      <c r="N20" s="92"/>
      <c r="O20" s="92"/>
      <c r="P20" s="92"/>
    </row>
    <row r="21" spans="1:16" ht="12.75">
      <c r="A21" s="93"/>
      <c r="B21" s="93"/>
      <c r="C21" s="93"/>
      <c r="D21" s="94"/>
      <c r="E21" s="95"/>
      <c r="F21" s="95"/>
      <c r="G21" s="95"/>
      <c r="H21" s="96"/>
      <c r="I21" s="95"/>
      <c r="J21" s="95"/>
      <c r="K21" s="95"/>
      <c r="L21" s="96"/>
      <c r="M21" s="96"/>
      <c r="N21" s="96"/>
      <c r="O21" s="96"/>
      <c r="P21" s="96"/>
    </row>
    <row r="22" spans="1:16" ht="12.75">
      <c r="A22" s="93"/>
      <c r="B22" s="93"/>
      <c r="C22" s="93"/>
      <c r="D22" s="94"/>
      <c r="E22" s="95"/>
      <c r="F22" s="95"/>
      <c r="G22" s="95"/>
      <c r="H22" s="96"/>
      <c r="I22" s="95"/>
      <c r="J22" s="95"/>
      <c r="K22" s="95"/>
      <c r="L22" s="96"/>
      <c r="M22" s="96"/>
      <c r="N22" s="96"/>
      <c r="O22" s="96"/>
      <c r="P22" s="96"/>
    </row>
    <row r="23" spans="1:16" ht="12.75">
      <c r="A23" s="97"/>
      <c r="B23" s="98" t="s">
        <v>141</v>
      </c>
      <c r="C23" s="97"/>
      <c r="D23" s="99" t="s">
        <v>142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123"/>
      <c r="B24" s="124"/>
      <c r="C24" s="123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6" spans="2:9" ht="12.75">
      <c r="B26" s="100" t="s">
        <v>204</v>
      </c>
      <c r="I26" s="100"/>
    </row>
  </sheetData>
  <sheetProtection/>
  <mergeCells count="23">
    <mergeCell ref="L5:P8"/>
    <mergeCell ref="M2:P3"/>
    <mergeCell ref="P14:P16"/>
    <mergeCell ref="O15:O16"/>
    <mergeCell ref="A9:P9"/>
    <mergeCell ref="A10:P10"/>
    <mergeCell ref="A13:A16"/>
    <mergeCell ref="D13:D16"/>
    <mergeCell ref="L14:L16"/>
    <mergeCell ref="H14:H16"/>
    <mergeCell ref="B13:B16"/>
    <mergeCell ref="C13:C16"/>
    <mergeCell ref="I13:L13"/>
    <mergeCell ref="J14:J16"/>
    <mergeCell ref="G15:G16"/>
    <mergeCell ref="E14:E16"/>
    <mergeCell ref="N14:N16"/>
    <mergeCell ref="I14:I16"/>
    <mergeCell ref="M13:P13"/>
    <mergeCell ref="F14:F16"/>
    <mergeCell ref="M14:M16"/>
    <mergeCell ref="K15:K16"/>
    <mergeCell ref="E13:H1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J49"/>
  <sheetViews>
    <sheetView view="pageBreakPreview" zoomScale="60" zoomScalePageLayoutView="0" workbookViewId="0" topLeftCell="A1">
      <selection activeCell="B23" sqref="B23"/>
    </sheetView>
  </sheetViews>
  <sheetFormatPr defaultColWidth="9.33203125" defaultRowHeight="12.75"/>
  <cols>
    <col min="2" max="3" width="33.66015625" style="0" customWidth="1"/>
    <col min="4" max="4" width="74.16015625" style="0" customWidth="1"/>
    <col min="5" max="5" width="22.83203125" style="0" customWidth="1"/>
    <col min="6" max="7" width="9.33203125" style="0" hidden="1" customWidth="1"/>
  </cols>
  <sheetData>
    <row r="1" spans="5:9" ht="47.25" customHeight="1">
      <c r="E1" s="338" t="s">
        <v>203</v>
      </c>
      <c r="F1" s="338"/>
      <c r="G1" s="338"/>
      <c r="H1" s="338"/>
      <c r="I1" s="338"/>
    </row>
    <row r="2" spans="4:9" ht="46.5" customHeight="1">
      <c r="D2" s="339" t="s">
        <v>302</v>
      </c>
      <c r="E2" s="339"/>
      <c r="F2" s="170"/>
      <c r="G2" s="170"/>
      <c r="H2" s="170"/>
      <c r="I2" s="170"/>
    </row>
    <row r="3" spans="2:9" ht="31.5" customHeight="1">
      <c r="B3" s="340" t="s">
        <v>247</v>
      </c>
      <c r="C3" s="340"/>
      <c r="D3" s="340"/>
      <c r="E3" s="340"/>
      <c r="F3" s="170"/>
      <c r="G3" s="170"/>
      <c r="H3" s="170"/>
      <c r="I3" s="170"/>
    </row>
    <row r="4" spans="2:9" ht="31.5" customHeight="1">
      <c r="B4" s="171"/>
      <c r="C4" s="341" t="s">
        <v>190</v>
      </c>
      <c r="D4" s="341"/>
      <c r="E4" s="171"/>
      <c r="F4" s="170"/>
      <c r="G4" s="170"/>
      <c r="H4" s="170"/>
      <c r="I4" s="170"/>
    </row>
    <row r="5" spans="2:9" ht="31.5" customHeight="1">
      <c r="B5" s="342" t="s">
        <v>248</v>
      </c>
      <c r="C5" s="342"/>
      <c r="D5" s="342"/>
      <c r="E5" s="342"/>
      <c r="F5" s="170"/>
      <c r="G5" s="170"/>
      <c r="H5" s="170"/>
      <c r="I5" s="170"/>
    </row>
    <row r="6" spans="2:9" ht="17.25" customHeight="1" thickBot="1">
      <c r="B6" s="172"/>
      <c r="C6" s="172"/>
      <c r="D6" s="172"/>
      <c r="E6" s="120" t="s">
        <v>249</v>
      </c>
      <c r="F6" s="170"/>
      <c r="G6" s="170"/>
      <c r="H6" s="170"/>
      <c r="I6" s="170"/>
    </row>
    <row r="7" spans="2:6" ht="48.75" customHeight="1" thickBot="1">
      <c r="B7" s="165" t="s">
        <v>250</v>
      </c>
      <c r="C7" s="343" t="s">
        <v>251</v>
      </c>
      <c r="D7" s="344"/>
      <c r="E7" s="165" t="s">
        <v>42</v>
      </c>
      <c r="F7" s="173"/>
    </row>
    <row r="8" spans="2:6" ht="15.75">
      <c r="B8" s="174">
        <v>1</v>
      </c>
      <c r="C8" s="345">
        <v>2</v>
      </c>
      <c r="D8" s="346"/>
      <c r="E8" s="175">
        <v>3</v>
      </c>
      <c r="F8" s="176"/>
    </row>
    <row r="9" spans="2:6" ht="24.75" customHeight="1">
      <c r="B9" s="319" t="s">
        <v>252</v>
      </c>
      <c r="C9" s="320"/>
      <c r="D9" s="320"/>
      <c r="E9" s="321"/>
      <c r="F9" s="176"/>
    </row>
    <row r="10" spans="2:6" ht="34.5" customHeight="1">
      <c r="B10" s="177">
        <v>41053900</v>
      </c>
      <c r="C10" s="336" t="s">
        <v>154</v>
      </c>
      <c r="D10" s="337"/>
      <c r="E10" s="178"/>
      <c r="F10" s="176"/>
    </row>
    <row r="11" spans="2:6" ht="29.25" customHeight="1">
      <c r="B11" s="215">
        <v>25535000000</v>
      </c>
      <c r="C11" s="303" t="s">
        <v>8</v>
      </c>
      <c r="D11" s="304"/>
      <c r="E11" s="179">
        <v>636613</v>
      </c>
      <c r="F11" s="176"/>
    </row>
    <row r="12" spans="2:6" ht="29.25" customHeight="1">
      <c r="B12" s="215">
        <v>25524000000</v>
      </c>
      <c r="C12" s="303" t="s">
        <v>259</v>
      </c>
      <c r="D12" s="304"/>
      <c r="E12" s="179">
        <f>2942000+315000+100000</f>
        <v>3357000</v>
      </c>
      <c r="F12" s="176"/>
    </row>
    <row r="13" spans="2:6" ht="29.25" customHeight="1">
      <c r="B13" s="216">
        <v>25537000000</v>
      </c>
      <c r="C13" s="303" t="s">
        <v>9</v>
      </c>
      <c r="D13" s="304"/>
      <c r="E13" s="179">
        <v>12000</v>
      </c>
      <c r="F13" s="176"/>
    </row>
    <row r="14" spans="2:6" ht="29.25" customHeight="1">
      <c r="B14" s="215">
        <v>25526000000</v>
      </c>
      <c r="C14" s="303" t="s">
        <v>10</v>
      </c>
      <c r="D14" s="304"/>
      <c r="E14" s="179">
        <v>60000</v>
      </c>
      <c r="F14" s="176"/>
    </row>
    <row r="15" spans="2:6" ht="29.25" customHeight="1">
      <c r="B15" s="216">
        <v>25549000000</v>
      </c>
      <c r="C15" s="303" t="s">
        <v>7</v>
      </c>
      <c r="D15" s="304"/>
      <c r="E15" s="180">
        <v>263900</v>
      </c>
      <c r="F15" s="176"/>
    </row>
    <row r="16" spans="2:6" ht="29.25" customHeight="1">
      <c r="B16" s="217">
        <v>25530000000</v>
      </c>
      <c r="C16" s="303" t="s">
        <v>11</v>
      </c>
      <c r="D16" s="304"/>
      <c r="E16" s="180">
        <v>47000</v>
      </c>
      <c r="F16" s="176"/>
    </row>
    <row r="17" spans="2:6" ht="28.5" customHeight="1">
      <c r="B17" s="261">
        <v>25560000000</v>
      </c>
      <c r="C17" s="325" t="s">
        <v>269</v>
      </c>
      <c r="D17" s="326"/>
      <c r="E17" s="262">
        <v>434537</v>
      </c>
      <c r="F17" s="176"/>
    </row>
    <row r="18" spans="2:6" ht="28.5" customHeight="1">
      <c r="B18" s="275">
        <v>25531000000</v>
      </c>
      <c r="C18" s="312" t="s">
        <v>298</v>
      </c>
      <c r="D18" s="313"/>
      <c r="E18" s="276">
        <v>45000</v>
      </c>
      <c r="F18" s="176"/>
    </row>
    <row r="19" spans="2:6" ht="28.5" customHeight="1">
      <c r="B19" s="275">
        <v>25555000000</v>
      </c>
      <c r="C19" s="334" t="s">
        <v>299</v>
      </c>
      <c r="D19" s="335"/>
      <c r="E19" s="276">
        <v>148000</v>
      </c>
      <c r="F19" s="176"/>
    </row>
    <row r="20" spans="2:6" ht="28.5" customHeight="1">
      <c r="B20" s="277">
        <v>25505000000</v>
      </c>
      <c r="C20" s="278" t="s">
        <v>300</v>
      </c>
      <c r="D20" s="279"/>
      <c r="E20" s="276">
        <v>105000</v>
      </c>
      <c r="F20" s="176"/>
    </row>
    <row r="21" spans="2:6" ht="29.25" customHeight="1" thickBot="1">
      <c r="B21" s="274">
        <v>25100000000</v>
      </c>
      <c r="C21" s="327" t="s">
        <v>294</v>
      </c>
      <c r="D21" s="328"/>
      <c r="E21" s="181">
        <v>90000</v>
      </c>
      <c r="F21" s="176"/>
    </row>
    <row r="22" spans="2:6" ht="33" customHeight="1" thickBot="1">
      <c r="B22" s="329" t="s">
        <v>253</v>
      </c>
      <c r="C22" s="330"/>
      <c r="D22" s="330"/>
      <c r="E22" s="331"/>
      <c r="F22" s="176"/>
    </row>
    <row r="23" spans="2:6" ht="33.75" customHeight="1" thickBot="1">
      <c r="B23" s="182"/>
      <c r="C23" s="332"/>
      <c r="D23" s="333"/>
      <c r="E23" s="183"/>
      <c r="F23" s="176"/>
    </row>
    <row r="24" spans="2:6" ht="33" customHeight="1" thickBot="1">
      <c r="B24" s="182"/>
      <c r="C24" s="332"/>
      <c r="D24" s="333"/>
      <c r="E24" s="183"/>
      <c r="F24" s="176"/>
    </row>
    <row r="25" spans="2:10" ht="36.75" customHeight="1" thickBot="1">
      <c r="B25" s="182"/>
      <c r="C25" s="332"/>
      <c r="D25" s="333"/>
      <c r="E25" s="183"/>
      <c r="F25" s="176"/>
      <c r="J25" s="120"/>
    </row>
    <row r="26" spans="2:6" ht="27" customHeight="1" thickBot="1">
      <c r="B26" s="182" t="s">
        <v>15</v>
      </c>
      <c r="C26" s="314" t="s">
        <v>254</v>
      </c>
      <c r="D26" s="315"/>
      <c r="E26" s="185">
        <f>SUM(E11:E21)</f>
        <v>5199050</v>
      </c>
      <c r="F26" s="176"/>
    </row>
    <row r="27" spans="2:6" ht="24.75" customHeight="1" thickBot="1">
      <c r="B27" s="182" t="s">
        <v>15</v>
      </c>
      <c r="C27" s="310" t="s">
        <v>255</v>
      </c>
      <c r="D27" s="311"/>
      <c r="E27" s="185">
        <f>E26</f>
        <v>5199050</v>
      </c>
      <c r="F27" s="176"/>
    </row>
    <row r="28" spans="2:6" ht="24" customHeight="1" thickBot="1">
      <c r="B28" s="182" t="s">
        <v>15</v>
      </c>
      <c r="C28" s="310" t="s">
        <v>256</v>
      </c>
      <c r="D28" s="311"/>
      <c r="E28" s="183"/>
      <c r="F28" s="176"/>
    </row>
    <row r="29" spans="2:6" ht="9.75" customHeight="1">
      <c r="B29" s="186"/>
      <c r="C29" s="187"/>
      <c r="D29" s="188"/>
      <c r="E29" s="188"/>
      <c r="F29" s="176"/>
    </row>
    <row r="30" spans="2:6" ht="20.25">
      <c r="B30" s="305" t="s">
        <v>0</v>
      </c>
      <c r="C30" s="306"/>
      <c r="D30" s="306"/>
      <c r="E30" s="306"/>
      <c r="F30" s="176"/>
    </row>
    <row r="31" spans="2:6" ht="5.25" customHeight="1">
      <c r="B31" s="189"/>
      <c r="C31" s="190"/>
      <c r="D31" s="188"/>
      <c r="E31" s="188"/>
      <c r="F31" s="176"/>
    </row>
    <row r="32" spans="2:6" ht="13.5" customHeight="1" thickBot="1">
      <c r="B32" s="191" t="s">
        <v>1</v>
      </c>
      <c r="C32" s="192"/>
      <c r="D32" s="188"/>
      <c r="E32" s="193" t="s">
        <v>249</v>
      </c>
      <c r="F32" s="176"/>
    </row>
    <row r="33" spans="2:6" ht="63" customHeight="1">
      <c r="B33" s="165" t="s">
        <v>2</v>
      </c>
      <c r="C33" s="165" t="s">
        <v>211</v>
      </c>
      <c r="D33" s="307" t="s">
        <v>3</v>
      </c>
      <c r="E33" s="165" t="s">
        <v>42</v>
      </c>
      <c r="F33" s="307" t="s">
        <v>42</v>
      </c>
    </row>
    <row r="34" spans="2:6" ht="16.5" hidden="1" thickBot="1">
      <c r="B34" s="166"/>
      <c r="C34" s="166"/>
      <c r="D34" s="308"/>
      <c r="E34" s="194"/>
      <c r="F34" s="309"/>
    </row>
    <row r="35" spans="2:6" ht="16.5" thickBot="1">
      <c r="B35" s="195">
        <v>1</v>
      </c>
      <c r="C35" s="196"/>
      <c r="D35" s="196">
        <v>2</v>
      </c>
      <c r="E35" s="196">
        <v>3</v>
      </c>
      <c r="F35" s="197">
        <v>4</v>
      </c>
    </row>
    <row r="36" spans="2:6" ht="27.75" customHeight="1" thickBot="1">
      <c r="B36" s="316" t="s">
        <v>4</v>
      </c>
      <c r="C36" s="317"/>
      <c r="D36" s="317"/>
      <c r="E36" s="317"/>
      <c r="F36" s="318"/>
    </row>
    <row r="37" spans="2:6" ht="21" thickBot="1">
      <c r="B37" s="198"/>
      <c r="C37" s="199"/>
      <c r="D37" s="200"/>
      <c r="E37" s="199"/>
      <c r="F37" s="199"/>
    </row>
    <row r="38" spans="2:6" ht="21" thickBot="1">
      <c r="B38" s="198"/>
      <c r="C38" s="199"/>
      <c r="D38" s="201"/>
      <c r="E38" s="202"/>
      <c r="F38" s="199"/>
    </row>
    <row r="39" spans="2:6" ht="21" thickBot="1">
      <c r="B39" s="198"/>
      <c r="C39" s="199"/>
      <c r="D39" s="201"/>
      <c r="E39" s="202"/>
      <c r="F39" s="199"/>
    </row>
    <row r="40" spans="2:6" ht="24.75" customHeight="1" thickBot="1">
      <c r="B40" s="322" t="s">
        <v>5</v>
      </c>
      <c r="C40" s="323"/>
      <c r="D40" s="323"/>
      <c r="E40" s="323"/>
      <c r="F40" s="324"/>
    </row>
    <row r="41" spans="2:6" ht="19.5" thickBot="1">
      <c r="B41" s="182"/>
      <c r="C41" s="183"/>
      <c r="D41" s="203"/>
      <c r="E41" s="204"/>
      <c r="F41" s="183"/>
    </row>
    <row r="42" spans="2:6" ht="19.5" thickBot="1">
      <c r="B42" s="182"/>
      <c r="C42" s="183"/>
      <c r="D42" s="205"/>
      <c r="E42" s="204"/>
      <c r="F42" s="183"/>
    </row>
    <row r="43" spans="2:6" ht="19.5" thickBot="1">
      <c r="B43" s="206"/>
      <c r="C43" s="207"/>
      <c r="D43" s="208"/>
      <c r="E43" s="204"/>
      <c r="F43" s="183"/>
    </row>
    <row r="44" spans="2:6" ht="21" thickBot="1">
      <c r="B44" s="167" t="s">
        <v>15</v>
      </c>
      <c r="C44" s="209" t="s">
        <v>15</v>
      </c>
      <c r="D44" s="210" t="s">
        <v>6</v>
      </c>
      <c r="E44" s="184"/>
      <c r="F44" s="183"/>
    </row>
    <row r="45" spans="2:6" ht="21" thickBot="1">
      <c r="B45" s="167" t="s">
        <v>15</v>
      </c>
      <c r="C45" s="209" t="s">
        <v>15</v>
      </c>
      <c r="D45" s="205" t="s">
        <v>255</v>
      </c>
      <c r="E45" s="184"/>
      <c r="F45" s="183"/>
    </row>
    <row r="46" spans="2:6" ht="19.5" thickBot="1">
      <c r="B46" s="167" t="s">
        <v>15</v>
      </c>
      <c r="C46" s="209" t="s">
        <v>15</v>
      </c>
      <c r="D46" s="205" t="s">
        <v>256</v>
      </c>
      <c r="E46" s="211"/>
      <c r="F46" s="183"/>
    </row>
    <row r="49" spans="2:8" ht="12.75">
      <c r="B49" s="100" t="s">
        <v>204</v>
      </c>
      <c r="C49" s="85"/>
      <c r="D49" s="85"/>
      <c r="E49" s="85"/>
      <c r="F49" s="85"/>
      <c r="G49" s="85"/>
      <c r="H49" s="85"/>
    </row>
  </sheetData>
  <sheetProtection/>
  <mergeCells count="31">
    <mergeCell ref="C8:D8"/>
    <mergeCell ref="C25:D25"/>
    <mergeCell ref="C19:D19"/>
    <mergeCell ref="C10:D10"/>
    <mergeCell ref="C11:D11"/>
    <mergeCell ref="E1:I1"/>
    <mergeCell ref="D2:E2"/>
    <mergeCell ref="B3:E3"/>
    <mergeCell ref="C4:D4"/>
    <mergeCell ref="B5:E5"/>
    <mergeCell ref="C7:D7"/>
    <mergeCell ref="B36:F36"/>
    <mergeCell ref="C13:D13"/>
    <mergeCell ref="C14:D14"/>
    <mergeCell ref="B9:E9"/>
    <mergeCell ref="B40:F40"/>
    <mergeCell ref="C15:D15"/>
    <mergeCell ref="C16:D16"/>
    <mergeCell ref="C17:D17"/>
    <mergeCell ref="C21:D21"/>
    <mergeCell ref="B22:E22"/>
    <mergeCell ref="C12:D12"/>
    <mergeCell ref="B30:E30"/>
    <mergeCell ref="D33:D34"/>
    <mergeCell ref="F33:F34"/>
    <mergeCell ref="C27:D27"/>
    <mergeCell ref="C28:D28"/>
    <mergeCell ref="C18:D18"/>
    <mergeCell ref="C26:D26"/>
    <mergeCell ref="C23:D23"/>
    <mergeCell ref="C24:D24"/>
  </mergeCells>
  <printOptions/>
  <pageMargins left="0.62" right="0.75" top="1" bottom="1" header="0.5" footer="0.5"/>
  <pageSetup horizontalDpi="200" verticalDpi="2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P26"/>
  <sheetViews>
    <sheetView view="pageBreakPreview" zoomScale="60" zoomScaleNormal="75" zoomScalePageLayoutView="0" workbookViewId="0" topLeftCell="B4">
      <selection activeCell="F4" sqref="F4:J4"/>
    </sheetView>
  </sheetViews>
  <sheetFormatPr defaultColWidth="9.33203125" defaultRowHeight="12.75"/>
  <cols>
    <col min="1" max="1" width="4.33203125" style="0" customWidth="1"/>
    <col min="2" max="2" width="19.33203125" style="0" customWidth="1"/>
    <col min="3" max="3" width="19.16015625" style="0" customWidth="1"/>
    <col min="4" max="4" width="16.83203125" style="0" customWidth="1"/>
    <col min="5" max="5" width="68.66015625" style="0" customWidth="1"/>
    <col min="6" max="6" width="51" style="0" customWidth="1"/>
    <col min="7" max="7" width="17" style="0" customWidth="1"/>
    <col min="8" max="8" width="20.16015625" style="0" customWidth="1"/>
    <col min="9" max="9" width="16.33203125" style="0" customWidth="1"/>
    <col min="10" max="10" width="22.16015625" style="0" customWidth="1"/>
    <col min="11" max="11" width="20.33203125" style="0" customWidth="1"/>
    <col min="12" max="12" width="8" style="0" customWidth="1"/>
    <col min="13" max="16" width="9.33203125" style="0" hidden="1" customWidth="1"/>
  </cols>
  <sheetData>
    <row r="1" ht="0.75" customHeight="1" hidden="1"/>
    <row r="2" ht="8.25" customHeight="1" hidden="1"/>
    <row r="3" ht="0.75" customHeight="1" hidden="1"/>
    <row r="4" spans="6:16" ht="57.75" customHeight="1">
      <c r="F4" s="347" t="s">
        <v>191</v>
      </c>
      <c r="G4" s="347"/>
      <c r="H4" s="347"/>
      <c r="I4" s="347"/>
      <c r="J4" s="347"/>
      <c r="M4" s="348"/>
      <c r="N4" s="348"/>
      <c r="O4" s="348"/>
      <c r="P4" s="348"/>
    </row>
    <row r="5" ht="21" customHeight="1"/>
    <row r="6" spans="7:11" ht="12.75" customHeight="1">
      <c r="G6" s="349" t="s">
        <v>303</v>
      </c>
      <c r="H6" s="349"/>
      <c r="I6" s="349"/>
      <c r="J6" s="349"/>
      <c r="K6" s="349"/>
    </row>
    <row r="7" spans="7:11" ht="24.75" customHeight="1">
      <c r="G7" s="349"/>
      <c r="H7" s="349"/>
      <c r="I7" s="349"/>
      <c r="J7" s="349"/>
      <c r="K7" s="349"/>
    </row>
    <row r="8" spans="7:11" ht="10.5" customHeight="1">
      <c r="G8" s="349"/>
      <c r="H8" s="349"/>
      <c r="I8" s="349"/>
      <c r="J8" s="349"/>
      <c r="K8" s="349"/>
    </row>
    <row r="9" spans="7:11" ht="6" customHeight="1" hidden="1">
      <c r="G9" s="349"/>
      <c r="H9" s="349"/>
      <c r="I9" s="349"/>
      <c r="J9" s="349"/>
      <c r="K9" s="349"/>
    </row>
    <row r="10" spans="2:11" ht="81" customHeight="1">
      <c r="B10" s="350" t="s">
        <v>288</v>
      </c>
      <c r="C10" s="350"/>
      <c r="D10" s="350"/>
      <c r="E10" s="350"/>
      <c r="F10" s="350"/>
      <c r="G10" s="350"/>
      <c r="H10" s="350"/>
      <c r="I10" s="350"/>
      <c r="J10" s="350"/>
      <c r="K10" s="350"/>
    </row>
    <row r="11" ht="24.75" customHeight="1">
      <c r="B11" s="168" t="s">
        <v>235</v>
      </c>
    </row>
    <row r="12" spans="2:11" ht="21.75" customHeight="1">
      <c r="B12" s="156" t="s">
        <v>206</v>
      </c>
      <c r="K12" s="245" t="s">
        <v>12</v>
      </c>
    </row>
    <row r="13" spans="2:11" ht="114.75" customHeight="1" thickBot="1">
      <c r="B13" s="117" t="s">
        <v>170</v>
      </c>
      <c r="C13" s="104" t="s">
        <v>171</v>
      </c>
      <c r="D13" s="104" t="s">
        <v>172</v>
      </c>
      <c r="E13" s="104" t="s">
        <v>169</v>
      </c>
      <c r="F13" s="104" t="s">
        <v>192</v>
      </c>
      <c r="G13" s="104" t="s">
        <v>193</v>
      </c>
      <c r="H13" s="104" t="s">
        <v>194</v>
      </c>
      <c r="I13" s="104" t="s">
        <v>195</v>
      </c>
      <c r="J13" s="104" t="s">
        <v>196</v>
      </c>
      <c r="K13" s="104" t="s">
        <v>160</v>
      </c>
    </row>
    <row r="14" spans="2:11" ht="13.5" customHeight="1">
      <c r="B14" s="118">
        <v>1</v>
      </c>
      <c r="C14" s="113">
        <v>2</v>
      </c>
      <c r="D14" s="113">
        <v>3</v>
      </c>
      <c r="E14" s="114">
        <v>4</v>
      </c>
      <c r="F14" s="113">
        <v>5</v>
      </c>
      <c r="G14" s="113">
        <v>6</v>
      </c>
      <c r="H14" s="114">
        <v>7</v>
      </c>
      <c r="I14" s="132">
        <v>8</v>
      </c>
      <c r="J14" s="113">
        <v>9</v>
      </c>
      <c r="K14" s="113">
        <v>10</v>
      </c>
    </row>
    <row r="15" spans="2:11" ht="44.25" customHeight="1" hidden="1">
      <c r="B15" s="108" t="s">
        <v>163</v>
      </c>
      <c r="C15" s="106" t="s">
        <v>173</v>
      </c>
      <c r="D15" s="107" t="s">
        <v>174</v>
      </c>
      <c r="E15" s="109" t="s">
        <v>162</v>
      </c>
      <c r="F15" s="105" t="s">
        <v>161</v>
      </c>
      <c r="G15" s="101"/>
      <c r="H15" s="101"/>
      <c r="I15" s="101"/>
      <c r="J15" s="119"/>
      <c r="K15" s="101"/>
    </row>
    <row r="16" spans="2:11" ht="44.25" customHeight="1">
      <c r="B16" s="108" t="s">
        <v>138</v>
      </c>
      <c r="C16" s="106"/>
      <c r="D16" s="107"/>
      <c r="E16" s="236" t="s">
        <v>139</v>
      </c>
      <c r="F16" s="237"/>
      <c r="G16" s="238"/>
      <c r="H16" s="238"/>
      <c r="I16" s="238"/>
      <c r="J16" s="248">
        <f>J17+J20</f>
        <v>6354055.25</v>
      </c>
      <c r="K16" s="119"/>
    </row>
    <row r="17" spans="2:11" ht="156" customHeight="1">
      <c r="B17" s="108" t="s">
        <v>213</v>
      </c>
      <c r="C17" s="106" t="s">
        <v>214</v>
      </c>
      <c r="D17" s="107" t="s">
        <v>55</v>
      </c>
      <c r="E17" s="107" t="s">
        <v>274</v>
      </c>
      <c r="F17" s="237" t="s">
        <v>279</v>
      </c>
      <c r="G17" s="238">
        <v>2021</v>
      </c>
      <c r="H17" s="246">
        <v>3995361.1</v>
      </c>
      <c r="I17" s="238">
        <v>0</v>
      </c>
      <c r="J17" s="246">
        <v>3995361.1</v>
      </c>
      <c r="K17" s="119">
        <v>100</v>
      </c>
    </row>
    <row r="18" spans="2:11" ht="101.25" customHeight="1">
      <c r="B18" s="108"/>
      <c r="C18" s="106"/>
      <c r="D18" s="107"/>
      <c r="E18" s="239" t="s">
        <v>277</v>
      </c>
      <c r="F18" s="237"/>
      <c r="G18" s="238"/>
      <c r="H18" s="238"/>
      <c r="I18" s="238"/>
      <c r="J18" s="246">
        <v>3595824.1</v>
      </c>
      <c r="K18" s="119"/>
    </row>
    <row r="19" spans="2:11" ht="44.25" customHeight="1">
      <c r="B19" s="108"/>
      <c r="C19" s="106"/>
      <c r="D19" s="107"/>
      <c r="E19" s="239" t="s">
        <v>275</v>
      </c>
      <c r="F19" s="237"/>
      <c r="G19" s="238"/>
      <c r="H19" s="238"/>
      <c r="I19" s="238"/>
      <c r="J19" s="246">
        <v>399537</v>
      </c>
      <c r="K19" s="119"/>
    </row>
    <row r="20" spans="2:11" ht="104.25" customHeight="1">
      <c r="B20" s="240" t="s">
        <v>22</v>
      </c>
      <c r="C20" s="241" t="s">
        <v>23</v>
      </c>
      <c r="D20" s="242" t="s">
        <v>55</v>
      </c>
      <c r="E20" s="243" t="s">
        <v>24</v>
      </c>
      <c r="F20" s="244" t="s">
        <v>276</v>
      </c>
      <c r="G20" s="238">
        <v>2021</v>
      </c>
      <c r="H20" s="247">
        <v>2358694.15</v>
      </c>
      <c r="I20" s="238">
        <v>0</v>
      </c>
      <c r="J20" s="246">
        <v>2358694.15</v>
      </c>
      <c r="K20" s="119">
        <v>100</v>
      </c>
    </row>
    <row r="21" spans="2:11" ht="102.75" customHeight="1">
      <c r="B21" s="108"/>
      <c r="C21" s="106"/>
      <c r="D21" s="107"/>
      <c r="E21" s="239" t="s">
        <v>278</v>
      </c>
      <c r="F21" s="105"/>
      <c r="G21" s="101"/>
      <c r="H21" s="101"/>
      <c r="I21" s="101"/>
      <c r="J21" s="246">
        <v>2358694.15</v>
      </c>
      <c r="K21" s="101"/>
    </row>
    <row r="22" spans="2:11" ht="20.25">
      <c r="B22" s="103" t="s">
        <v>164</v>
      </c>
      <c r="C22" s="103" t="s">
        <v>128</v>
      </c>
      <c r="D22" s="103" t="s">
        <v>128</v>
      </c>
      <c r="E22" s="102" t="s">
        <v>35</v>
      </c>
      <c r="F22" s="103" t="s">
        <v>128</v>
      </c>
      <c r="G22" s="103" t="s">
        <v>128</v>
      </c>
      <c r="H22" s="103" t="s">
        <v>128</v>
      </c>
      <c r="I22" s="103"/>
      <c r="J22" s="212">
        <f>J16</f>
        <v>6354055.25</v>
      </c>
      <c r="K22" s="103" t="s">
        <v>128</v>
      </c>
    </row>
    <row r="24" ht="0.75" customHeight="1"/>
    <row r="25" ht="12.75" hidden="1"/>
    <row r="26" spans="5:9" ht="12.75">
      <c r="E26" s="100" t="s">
        <v>257</v>
      </c>
      <c r="F26" s="85"/>
      <c r="G26" s="85"/>
      <c r="I26" s="213"/>
    </row>
  </sheetData>
  <sheetProtection/>
  <mergeCells count="4">
    <mergeCell ref="F4:J4"/>
    <mergeCell ref="M4:P4"/>
    <mergeCell ref="G6:K9"/>
    <mergeCell ref="B10:K10"/>
  </mergeCells>
  <printOptions/>
  <pageMargins left="0.75" right="0.2" top="0.34" bottom="0.41" header="0.28" footer="0.36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tabSelected="1" view="pageBreakPreview" zoomScale="47" zoomScaleSheetLayoutView="47" zoomScalePageLayoutView="0" workbookViewId="0" topLeftCell="G45">
      <selection activeCell="N6" sqref="N6"/>
    </sheetView>
  </sheetViews>
  <sheetFormatPr defaultColWidth="9.16015625" defaultRowHeight="12.75"/>
  <cols>
    <col min="1" max="1" width="6.33203125" style="4" customWidth="1"/>
    <col min="2" max="2" width="35.33203125" style="4" customWidth="1"/>
    <col min="3" max="3" width="32.5" style="4" customWidth="1"/>
    <col min="4" max="4" width="36.16015625" style="4" customWidth="1"/>
    <col min="5" max="5" width="109.33203125" style="4" customWidth="1"/>
    <col min="6" max="6" width="102.5" style="4" customWidth="1"/>
    <col min="7" max="7" width="89.5" style="4" customWidth="1"/>
    <col min="8" max="8" width="42.16015625" style="4" customWidth="1"/>
    <col min="9" max="9" width="30.16015625" style="4" customWidth="1"/>
    <col min="10" max="10" width="40.16015625" style="4" customWidth="1"/>
    <col min="11" max="11" width="38.16015625" style="4" customWidth="1"/>
    <col min="12" max="12" width="4.33203125" style="5" customWidth="1"/>
    <col min="13" max="16384" width="9.16015625" style="5" customWidth="1"/>
  </cols>
  <sheetData>
    <row r="1" spans="1:11" s="3" customFormat="1" ht="24" customHeight="1">
      <c r="A1" s="2"/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8:11" ht="45.75" customHeight="1">
      <c r="H2" s="158" t="s">
        <v>198</v>
      </c>
      <c r="I2" s="158"/>
      <c r="J2" s="158"/>
      <c r="K2" s="158"/>
    </row>
    <row r="3" spans="8:11" ht="35.25" customHeight="1">
      <c r="H3" s="397" t="s">
        <v>304</v>
      </c>
      <c r="I3" s="397"/>
      <c r="J3" s="397"/>
      <c r="K3" s="397"/>
    </row>
    <row r="4" spans="8:11" ht="67.5" customHeight="1">
      <c r="H4" s="397"/>
      <c r="I4" s="397"/>
      <c r="J4" s="397"/>
      <c r="K4" s="397"/>
    </row>
    <row r="5" spans="2:11" ht="55.5" customHeight="1">
      <c r="B5" s="398" t="s">
        <v>233</v>
      </c>
      <c r="C5" s="398"/>
      <c r="D5" s="398"/>
      <c r="E5" s="398"/>
      <c r="F5" s="398"/>
      <c r="G5" s="398"/>
      <c r="H5" s="398"/>
      <c r="I5" s="398"/>
      <c r="J5" s="398"/>
      <c r="K5" s="398"/>
    </row>
    <row r="6" spans="1:11" ht="30" customHeight="1">
      <c r="A6" s="129"/>
      <c r="B6" s="130" t="s">
        <v>190</v>
      </c>
      <c r="C6" s="131"/>
      <c r="D6" s="6"/>
      <c r="E6" s="6"/>
      <c r="F6" s="7"/>
      <c r="G6" s="7"/>
      <c r="H6" s="7"/>
      <c r="I6" s="7"/>
      <c r="J6" s="7"/>
      <c r="K6" s="7"/>
    </row>
    <row r="7" spans="1:11" ht="56.25" customHeight="1">
      <c r="A7" s="8"/>
      <c r="B7" s="399" t="s">
        <v>36</v>
      </c>
      <c r="C7" s="401" t="s">
        <v>37</v>
      </c>
      <c r="D7" s="401" t="s">
        <v>38</v>
      </c>
      <c r="E7" s="401" t="s">
        <v>169</v>
      </c>
      <c r="F7" s="387" t="s">
        <v>40</v>
      </c>
      <c r="G7" s="387" t="s">
        <v>41</v>
      </c>
      <c r="H7" s="387" t="s">
        <v>42</v>
      </c>
      <c r="I7" s="387" t="s">
        <v>43</v>
      </c>
      <c r="J7" s="389" t="s">
        <v>44</v>
      </c>
      <c r="K7" s="390"/>
    </row>
    <row r="8" spans="1:11" ht="117" customHeight="1">
      <c r="A8" s="8"/>
      <c r="B8" s="400"/>
      <c r="C8" s="402"/>
      <c r="D8" s="402"/>
      <c r="E8" s="402"/>
      <c r="F8" s="388"/>
      <c r="G8" s="388"/>
      <c r="H8" s="388"/>
      <c r="I8" s="388"/>
      <c r="J8" s="9" t="s">
        <v>34</v>
      </c>
      <c r="K8" s="9" t="s">
        <v>45</v>
      </c>
    </row>
    <row r="9" spans="1:11" ht="35.25" customHeight="1">
      <c r="A9" s="8"/>
      <c r="B9" s="10">
        <v>1</v>
      </c>
      <c r="C9" s="10">
        <v>2</v>
      </c>
      <c r="D9" s="10">
        <v>3</v>
      </c>
      <c r="E9" s="11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</row>
    <row r="10" spans="2:23" ht="34.5" customHeight="1">
      <c r="B10" s="13" t="s">
        <v>46</v>
      </c>
      <c r="C10" s="13"/>
      <c r="D10" s="13"/>
      <c r="E10" s="14" t="s">
        <v>47</v>
      </c>
      <c r="F10" s="15"/>
      <c r="G10" s="15"/>
      <c r="H10" s="112">
        <f>H11</f>
        <v>3489163</v>
      </c>
      <c r="I10" s="17">
        <f>I11</f>
        <v>3489163</v>
      </c>
      <c r="J10" s="111">
        <f>J11</f>
        <v>0</v>
      </c>
      <c r="K10" s="111">
        <f>K11</f>
        <v>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2:23" ht="30" customHeight="1">
      <c r="B11" s="19" t="s">
        <v>48</v>
      </c>
      <c r="C11" s="13"/>
      <c r="D11" s="13"/>
      <c r="E11" s="20" t="s">
        <v>47</v>
      </c>
      <c r="F11" s="15"/>
      <c r="G11" s="15"/>
      <c r="H11" s="112">
        <f>I11+J11</f>
        <v>3489163</v>
      </c>
      <c r="I11" s="16">
        <f>I12+I15+I16+I17</f>
        <v>3489163</v>
      </c>
      <c r="J11" s="111">
        <f>J12+J13+J14</f>
        <v>0</v>
      </c>
      <c r="K11" s="111">
        <f>K12+K13+K14</f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2:23" ht="194.25" customHeight="1">
      <c r="B12" s="21" t="s">
        <v>49</v>
      </c>
      <c r="C12" s="22" t="s">
        <v>50</v>
      </c>
      <c r="D12" s="23" t="s">
        <v>51</v>
      </c>
      <c r="E12" s="24" t="s">
        <v>52</v>
      </c>
      <c r="F12" s="391" t="s">
        <v>234</v>
      </c>
      <c r="G12" s="391" t="s">
        <v>263</v>
      </c>
      <c r="H12" s="26">
        <f aca="true" t="shared" si="0" ref="H12:H17">I12</f>
        <v>60550</v>
      </c>
      <c r="I12" s="27">
        <v>60550</v>
      </c>
      <c r="J12" s="26"/>
      <c r="K12" s="2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2:23" ht="90" customHeight="1" hidden="1">
      <c r="B13" s="21" t="s">
        <v>53</v>
      </c>
      <c r="C13" s="22" t="s">
        <v>54</v>
      </c>
      <c r="D13" s="28" t="s">
        <v>55</v>
      </c>
      <c r="E13" s="24" t="s">
        <v>56</v>
      </c>
      <c r="F13" s="392"/>
      <c r="G13" s="392"/>
      <c r="H13" s="26">
        <f t="shared" si="0"/>
        <v>0</v>
      </c>
      <c r="I13" s="27"/>
      <c r="J13" s="26"/>
      <c r="K13" s="2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 ht="64.5" customHeight="1" hidden="1">
      <c r="B14" s="21" t="s">
        <v>26</v>
      </c>
      <c r="C14" s="22" t="s">
        <v>27</v>
      </c>
      <c r="D14" s="28" t="s">
        <v>55</v>
      </c>
      <c r="E14" s="24" t="s">
        <v>25</v>
      </c>
      <c r="F14" s="393"/>
      <c r="G14" s="393"/>
      <c r="H14" s="26">
        <f t="shared" si="0"/>
        <v>0</v>
      </c>
      <c r="I14" s="27"/>
      <c r="J14" s="110"/>
      <c r="K14" s="11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 ht="189" customHeight="1">
      <c r="B15" s="21" t="s">
        <v>49</v>
      </c>
      <c r="C15" s="22" t="s">
        <v>50</v>
      </c>
      <c r="D15" s="23" t="s">
        <v>51</v>
      </c>
      <c r="E15" s="24" t="s">
        <v>52</v>
      </c>
      <c r="F15" s="35" t="s">
        <v>260</v>
      </c>
      <c r="G15" s="35" t="s">
        <v>264</v>
      </c>
      <c r="H15" s="26">
        <f t="shared" si="0"/>
        <v>486613</v>
      </c>
      <c r="I15" s="27">
        <v>486613</v>
      </c>
      <c r="J15" s="110"/>
      <c r="K15" s="11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2:23" ht="240" customHeight="1">
      <c r="B16" s="21" t="s">
        <v>49</v>
      </c>
      <c r="C16" s="22" t="s">
        <v>50</v>
      </c>
      <c r="D16" s="23" t="s">
        <v>51</v>
      </c>
      <c r="E16" s="24" t="s">
        <v>52</v>
      </c>
      <c r="F16" s="35" t="s">
        <v>261</v>
      </c>
      <c r="G16" s="218" t="s">
        <v>265</v>
      </c>
      <c r="H16" s="26">
        <f t="shared" si="0"/>
        <v>1682000</v>
      </c>
      <c r="I16" s="27">
        <v>1682000</v>
      </c>
      <c r="J16" s="110"/>
      <c r="K16" s="110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2:23" ht="162" customHeight="1">
      <c r="B17" s="21" t="s">
        <v>49</v>
      </c>
      <c r="C17" s="22" t="s">
        <v>50</v>
      </c>
      <c r="D17" s="23" t="s">
        <v>51</v>
      </c>
      <c r="E17" s="24" t="s">
        <v>52</v>
      </c>
      <c r="F17" s="35" t="s">
        <v>262</v>
      </c>
      <c r="G17" s="218" t="s">
        <v>266</v>
      </c>
      <c r="H17" s="26">
        <f t="shared" si="0"/>
        <v>1260000</v>
      </c>
      <c r="I17" s="27">
        <v>1260000</v>
      </c>
      <c r="J17" s="110"/>
      <c r="K17" s="110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2:23" ht="64.5" customHeight="1">
      <c r="B18" s="13" t="s">
        <v>57</v>
      </c>
      <c r="C18" s="29"/>
      <c r="D18" s="13"/>
      <c r="E18" s="30" t="s">
        <v>58</v>
      </c>
      <c r="F18" s="31"/>
      <c r="G18" s="31"/>
      <c r="H18" s="112">
        <f>H19</f>
        <v>6632015.25</v>
      </c>
      <c r="I18" s="112">
        <f>I19</f>
        <v>277960</v>
      </c>
      <c r="J18" s="112">
        <f>J19</f>
        <v>6354055.25</v>
      </c>
      <c r="K18" s="112">
        <f>K19</f>
        <v>6354055.25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2:23" ht="54" customHeight="1">
      <c r="B19" s="19" t="s">
        <v>59</v>
      </c>
      <c r="C19" s="29"/>
      <c r="D19" s="13"/>
      <c r="E19" s="32" t="s">
        <v>58</v>
      </c>
      <c r="F19" s="31"/>
      <c r="G19" s="31"/>
      <c r="H19" s="112">
        <f>I19+J19</f>
        <v>6632015.25</v>
      </c>
      <c r="I19" s="112">
        <f>SUM(I20:I44)</f>
        <v>277960</v>
      </c>
      <c r="J19" s="234">
        <v>6354055.25</v>
      </c>
      <c r="K19" s="233">
        <f>K43+K44</f>
        <v>6354055.25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2:23" ht="191.25" customHeight="1">
      <c r="B20" s="33" t="s">
        <v>60</v>
      </c>
      <c r="C20" s="34" t="s">
        <v>50</v>
      </c>
      <c r="D20" s="23" t="s">
        <v>51</v>
      </c>
      <c r="E20" s="24" t="s">
        <v>52</v>
      </c>
      <c r="F20" s="35" t="s">
        <v>234</v>
      </c>
      <c r="G20" s="35" t="s">
        <v>263</v>
      </c>
      <c r="H20" s="36">
        <f>I20</f>
        <v>105650</v>
      </c>
      <c r="I20" s="37">
        <v>105650</v>
      </c>
      <c r="J20" s="36"/>
      <c r="K20" s="3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2:23" ht="121.5" customHeight="1">
      <c r="B21" s="33" t="s">
        <v>60</v>
      </c>
      <c r="C21" s="34" t="s">
        <v>50</v>
      </c>
      <c r="D21" s="23" t="s">
        <v>51</v>
      </c>
      <c r="E21" s="24" t="s">
        <v>52</v>
      </c>
      <c r="F21" s="35" t="s">
        <v>61</v>
      </c>
      <c r="G21" s="25" t="s">
        <v>229</v>
      </c>
      <c r="H21" s="142">
        <f>I21</f>
        <v>21500</v>
      </c>
      <c r="I21" s="142">
        <v>21500</v>
      </c>
      <c r="J21" s="142"/>
      <c r="K21" s="14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2:23" ht="111.75" customHeight="1" hidden="1">
      <c r="B22" s="33" t="s">
        <v>62</v>
      </c>
      <c r="C22" s="34" t="s">
        <v>63</v>
      </c>
      <c r="D22" s="28" t="s">
        <v>188</v>
      </c>
      <c r="E22" s="24" t="s">
        <v>64</v>
      </c>
      <c r="F22" s="25" t="s">
        <v>65</v>
      </c>
      <c r="G22" s="25"/>
      <c r="H22" s="142">
        <f>I22</f>
        <v>0</v>
      </c>
      <c r="I22" s="133"/>
      <c r="J22" s="133"/>
      <c r="K22" s="133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2:23" ht="93" customHeight="1" hidden="1">
      <c r="B23" s="33" t="s">
        <v>184</v>
      </c>
      <c r="C23" s="34" t="s">
        <v>185</v>
      </c>
      <c r="D23" s="28" t="s">
        <v>186</v>
      </c>
      <c r="E23" s="24" t="s">
        <v>187</v>
      </c>
      <c r="F23" s="391" t="s">
        <v>216</v>
      </c>
      <c r="G23" s="394" t="s">
        <v>231</v>
      </c>
      <c r="H23" s="142"/>
      <c r="I23" s="142"/>
      <c r="J23" s="142"/>
      <c r="K23" s="14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2:23" ht="101.25" customHeight="1" hidden="1">
      <c r="B24" s="159" t="s">
        <v>22</v>
      </c>
      <c r="C24" s="159" t="s">
        <v>23</v>
      </c>
      <c r="D24" s="160" t="s">
        <v>55</v>
      </c>
      <c r="E24" s="161" t="s">
        <v>24</v>
      </c>
      <c r="F24" s="393"/>
      <c r="G24" s="395"/>
      <c r="H24" s="142"/>
      <c r="I24" s="142"/>
      <c r="J24" s="142"/>
      <c r="K24" s="14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2:23" ht="2.25" customHeight="1" hidden="1">
      <c r="B25" s="33" t="s">
        <v>62</v>
      </c>
      <c r="C25" s="34" t="s">
        <v>63</v>
      </c>
      <c r="D25" s="28" t="s">
        <v>188</v>
      </c>
      <c r="E25" s="24" t="s">
        <v>64</v>
      </c>
      <c r="F25" s="391" t="s">
        <v>221</v>
      </c>
      <c r="G25" s="394" t="s">
        <v>230</v>
      </c>
      <c r="H25" s="142"/>
      <c r="I25" s="142"/>
      <c r="J25" s="142"/>
      <c r="K25" s="14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2:23" ht="144.75" customHeight="1" hidden="1">
      <c r="B26" s="159" t="s">
        <v>22</v>
      </c>
      <c r="C26" s="159" t="s">
        <v>23</v>
      </c>
      <c r="D26" s="160" t="s">
        <v>55</v>
      </c>
      <c r="E26" s="161" t="s">
        <v>24</v>
      </c>
      <c r="F26" s="393"/>
      <c r="G26" s="395"/>
      <c r="H26" s="142"/>
      <c r="I26" s="142"/>
      <c r="J26" s="142"/>
      <c r="K26" s="14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2:23" ht="189.75" customHeight="1" hidden="1">
      <c r="B27" s="33" t="s">
        <v>213</v>
      </c>
      <c r="C27" s="34" t="s">
        <v>214</v>
      </c>
      <c r="D27" s="28" t="s">
        <v>55</v>
      </c>
      <c r="E27" s="24" t="s">
        <v>215</v>
      </c>
      <c r="F27" s="25" t="s">
        <v>221</v>
      </c>
      <c r="G27" s="153" t="s">
        <v>218</v>
      </c>
      <c r="H27" s="142">
        <f>J27</f>
        <v>0</v>
      </c>
      <c r="I27" s="142"/>
      <c r="J27" s="142"/>
      <c r="K27" s="14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2:23" ht="1.5" customHeight="1" hidden="1">
      <c r="B28" s="33" t="s">
        <v>200</v>
      </c>
      <c r="C28" s="34">
        <v>2144</v>
      </c>
      <c r="D28" s="28" t="s">
        <v>202</v>
      </c>
      <c r="E28" s="24" t="s">
        <v>201</v>
      </c>
      <c r="F28" s="25" t="s">
        <v>219</v>
      </c>
      <c r="G28" s="153" t="s">
        <v>232</v>
      </c>
      <c r="H28" s="142"/>
      <c r="I28" s="162"/>
      <c r="J28" s="142"/>
      <c r="K28" s="14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2:23" ht="95.25" customHeight="1" hidden="1">
      <c r="B29" s="33" t="s">
        <v>66</v>
      </c>
      <c r="C29" s="21" t="s">
        <v>67</v>
      </c>
      <c r="D29" s="28">
        <v>1040</v>
      </c>
      <c r="E29" s="24" t="s">
        <v>68</v>
      </c>
      <c r="F29" s="24" t="s">
        <v>69</v>
      </c>
      <c r="G29" s="24" t="s">
        <v>217</v>
      </c>
      <c r="H29" s="142"/>
      <c r="I29" s="162"/>
      <c r="J29" s="162"/>
      <c r="K29" s="16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2:23" ht="120" customHeight="1" hidden="1">
      <c r="B30" s="33" t="s">
        <v>70</v>
      </c>
      <c r="C30" s="21" t="s">
        <v>71</v>
      </c>
      <c r="D30" s="28" t="s">
        <v>72</v>
      </c>
      <c r="E30" s="38" t="s">
        <v>73</v>
      </c>
      <c r="F30" s="385" t="s">
        <v>74</v>
      </c>
      <c r="G30" s="24" t="s">
        <v>220</v>
      </c>
      <c r="H30" s="162"/>
      <c r="I30" s="162"/>
      <c r="J30" s="162"/>
      <c r="K30" s="16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2:23" ht="41.25" customHeight="1" hidden="1">
      <c r="B31" s="33"/>
      <c r="C31" s="21"/>
      <c r="D31" s="28"/>
      <c r="E31" s="38"/>
      <c r="F31" s="385"/>
      <c r="G31" s="24"/>
      <c r="H31" s="136"/>
      <c r="I31" s="136"/>
      <c r="J31" s="136"/>
      <c r="K31" s="13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2:23" ht="28.5" customHeight="1" hidden="1">
      <c r="B32" s="33"/>
      <c r="C32" s="39"/>
      <c r="D32" s="39"/>
      <c r="E32" s="39"/>
      <c r="F32" s="40"/>
      <c r="G32" s="40"/>
      <c r="H32" s="134"/>
      <c r="I32" s="134"/>
      <c r="J32" s="134"/>
      <c r="K32" s="134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2:23" ht="123" hidden="1">
      <c r="B33" s="41"/>
      <c r="C33" s="42" t="s">
        <v>75</v>
      </c>
      <c r="D33" s="43" t="s">
        <v>76</v>
      </c>
      <c r="E33" s="44" t="s">
        <v>77</v>
      </c>
      <c r="F33" s="386" t="s">
        <v>78</v>
      </c>
      <c r="G33" s="45"/>
      <c r="H33" s="135"/>
      <c r="I33" s="135"/>
      <c r="J33" s="135"/>
      <c r="K33" s="13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2:23" ht="92.25" hidden="1">
      <c r="B34" s="41"/>
      <c r="C34" s="46" t="s">
        <v>79</v>
      </c>
      <c r="D34" s="43" t="s">
        <v>76</v>
      </c>
      <c r="E34" s="47" t="s">
        <v>80</v>
      </c>
      <c r="F34" s="386"/>
      <c r="G34" s="45"/>
      <c r="H34" s="135"/>
      <c r="I34" s="135"/>
      <c r="J34" s="135"/>
      <c r="K34" s="135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2:23" ht="173.25" customHeight="1" hidden="1">
      <c r="B35" s="49" t="s">
        <v>22</v>
      </c>
      <c r="C35" s="48" t="s">
        <v>23</v>
      </c>
      <c r="D35" s="23" t="s">
        <v>55</v>
      </c>
      <c r="E35" s="115" t="s">
        <v>24</v>
      </c>
      <c r="F35" s="116" t="s">
        <v>165</v>
      </c>
      <c r="G35" s="116" t="s">
        <v>152</v>
      </c>
      <c r="H35" s="136"/>
      <c r="I35" s="136"/>
      <c r="J35" s="136"/>
      <c r="K35" s="13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2:23" ht="0.75" customHeight="1" hidden="1">
      <c r="B36" s="33" t="s">
        <v>81</v>
      </c>
      <c r="C36" s="48" t="s">
        <v>82</v>
      </c>
      <c r="D36" s="28" t="s">
        <v>83</v>
      </c>
      <c r="E36" s="49" t="s">
        <v>84</v>
      </c>
      <c r="F36" s="50" t="s">
        <v>85</v>
      </c>
      <c r="G36" s="50" t="s">
        <v>166</v>
      </c>
      <c r="H36" s="137"/>
      <c r="I36" s="137"/>
      <c r="J36" s="137"/>
      <c r="K36" s="13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2:23" ht="69.75" customHeight="1" hidden="1">
      <c r="B37" s="377" t="s">
        <v>87</v>
      </c>
      <c r="C37" s="379" t="s">
        <v>140</v>
      </c>
      <c r="D37" s="381">
        <v>1060</v>
      </c>
      <c r="E37" s="383" t="s">
        <v>189</v>
      </c>
      <c r="F37" s="371" t="s">
        <v>86</v>
      </c>
      <c r="G37" s="371" t="s">
        <v>28</v>
      </c>
      <c r="H37" s="356"/>
      <c r="I37" s="356"/>
      <c r="J37" s="356"/>
      <c r="K37" s="356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2:23" ht="69.75" customHeight="1" hidden="1">
      <c r="B38" s="378"/>
      <c r="C38" s="380"/>
      <c r="D38" s="382"/>
      <c r="E38" s="384"/>
      <c r="F38" s="372"/>
      <c r="G38" s="372"/>
      <c r="H38" s="357"/>
      <c r="I38" s="357"/>
      <c r="J38" s="357"/>
      <c r="K38" s="35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2:23" ht="280.5" customHeight="1">
      <c r="B39" s="33" t="s">
        <v>60</v>
      </c>
      <c r="C39" s="34" t="s">
        <v>50</v>
      </c>
      <c r="D39" s="23" t="s">
        <v>51</v>
      </c>
      <c r="E39" s="24" t="s">
        <v>52</v>
      </c>
      <c r="F39" s="214" t="s">
        <v>258</v>
      </c>
      <c r="G39" s="35" t="s">
        <v>268</v>
      </c>
      <c r="H39" s="141">
        <f>I39</f>
        <v>60810</v>
      </c>
      <c r="I39" s="141">
        <v>60810</v>
      </c>
      <c r="J39" s="141"/>
      <c r="K39" s="141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2:23" ht="84.75" customHeight="1" hidden="1">
      <c r="B40" s="21" t="s">
        <v>90</v>
      </c>
      <c r="C40" s="34" t="s">
        <v>91</v>
      </c>
      <c r="D40" s="21" t="s">
        <v>92</v>
      </c>
      <c r="E40" s="51" t="s">
        <v>93</v>
      </c>
      <c r="F40" s="52" t="s">
        <v>94</v>
      </c>
      <c r="G40" s="52" t="s">
        <v>167</v>
      </c>
      <c r="H40" s="141"/>
      <c r="I40" s="141"/>
      <c r="J40" s="141"/>
      <c r="K40" s="14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2:23" ht="192.75" customHeight="1" hidden="1">
      <c r="B41" s="53" t="s">
        <v>95</v>
      </c>
      <c r="C41" s="53" t="s">
        <v>96</v>
      </c>
      <c r="D41" s="54" t="s">
        <v>97</v>
      </c>
      <c r="E41" s="54" t="s">
        <v>98</v>
      </c>
      <c r="F41" s="52" t="s">
        <v>199</v>
      </c>
      <c r="G41" s="154" t="s">
        <v>205</v>
      </c>
      <c r="H41" s="141"/>
      <c r="I41" s="141"/>
      <c r="J41" s="141"/>
      <c r="K41" s="141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2:23" ht="146.25" customHeight="1">
      <c r="B42" s="272" t="s">
        <v>289</v>
      </c>
      <c r="C42" s="53">
        <v>7110</v>
      </c>
      <c r="D42" s="272" t="s">
        <v>89</v>
      </c>
      <c r="E42" s="273" t="s">
        <v>291</v>
      </c>
      <c r="F42" s="52" t="s">
        <v>292</v>
      </c>
      <c r="G42" s="154" t="s">
        <v>293</v>
      </c>
      <c r="H42" s="141">
        <v>90000</v>
      </c>
      <c r="I42" s="141">
        <v>90000</v>
      </c>
      <c r="J42" s="141"/>
      <c r="K42" s="141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ht="240.75" customHeight="1">
      <c r="B43" s="159" t="s">
        <v>22</v>
      </c>
      <c r="C43" s="159" t="s">
        <v>23</v>
      </c>
      <c r="D43" s="160" t="s">
        <v>55</v>
      </c>
      <c r="E43" s="161" t="s">
        <v>24</v>
      </c>
      <c r="F43" s="52" t="s">
        <v>272</v>
      </c>
      <c r="G43" s="35" t="s">
        <v>271</v>
      </c>
      <c r="H43" s="141" t="str">
        <f>J43</f>
        <v>2358694, 15 </v>
      </c>
      <c r="I43" s="141"/>
      <c r="J43" s="141" t="s">
        <v>273</v>
      </c>
      <c r="K43" s="232">
        <v>2358694.15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2:23" ht="402.75" customHeight="1">
      <c r="B44" s="33" t="s">
        <v>213</v>
      </c>
      <c r="C44" s="34" t="s">
        <v>214</v>
      </c>
      <c r="D44" s="28" t="s">
        <v>55</v>
      </c>
      <c r="E44" s="24" t="s">
        <v>215</v>
      </c>
      <c r="F44" s="52" t="s">
        <v>270</v>
      </c>
      <c r="G44" s="35" t="s">
        <v>271</v>
      </c>
      <c r="H44" s="232">
        <f>J44</f>
        <v>3995361.1</v>
      </c>
      <c r="I44" s="232"/>
      <c r="J44" s="232">
        <v>3995361.1</v>
      </c>
      <c r="K44" s="232">
        <v>3995361.1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2:23" ht="115.5" customHeight="1">
      <c r="B45" s="13" t="s">
        <v>104</v>
      </c>
      <c r="C45" s="21"/>
      <c r="D45" s="21"/>
      <c r="E45" s="30" t="s">
        <v>105</v>
      </c>
      <c r="F45" s="31"/>
      <c r="G45" s="31"/>
      <c r="H45" s="149">
        <f>H46</f>
        <v>1280900</v>
      </c>
      <c r="I45" s="149">
        <f>I46</f>
        <v>1280900</v>
      </c>
      <c r="J45" s="149">
        <v>0</v>
      </c>
      <c r="K45" s="149">
        <f>K46</f>
        <v>0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2:23" ht="81" customHeight="1">
      <c r="B46" s="19" t="s">
        <v>106</v>
      </c>
      <c r="C46" s="21"/>
      <c r="D46" s="21"/>
      <c r="E46" s="32" t="s">
        <v>105</v>
      </c>
      <c r="F46" s="31"/>
      <c r="G46" s="31"/>
      <c r="H46" s="149">
        <f>I46+J46</f>
        <v>1280900</v>
      </c>
      <c r="I46" s="149">
        <f>SUM(I48:I58)</f>
        <v>1280900</v>
      </c>
      <c r="J46" s="149">
        <f>SUM(J48:J58)</f>
        <v>0</v>
      </c>
      <c r="K46" s="149">
        <f>SUM(K48:K58)</f>
        <v>0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2:23" ht="47.25" customHeight="1" hidden="1">
      <c r="B47" s="33"/>
      <c r="C47" s="34"/>
      <c r="D47" s="43"/>
      <c r="E47" s="55"/>
      <c r="F47" s="358"/>
      <c r="G47" s="358"/>
      <c r="H47" s="162"/>
      <c r="I47" s="162"/>
      <c r="J47" s="162"/>
      <c r="K47" s="16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 ht="93" customHeight="1" hidden="1">
      <c r="B48" s="33"/>
      <c r="C48" s="34"/>
      <c r="D48" s="56"/>
      <c r="E48" s="127"/>
      <c r="F48" s="359"/>
      <c r="G48" s="359"/>
      <c r="H48" s="136"/>
      <c r="I48" s="136"/>
      <c r="J48" s="136"/>
      <c r="K48" s="136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ht="95.25" customHeight="1" hidden="1">
      <c r="B49" s="33"/>
      <c r="C49" s="34"/>
      <c r="D49" s="56"/>
      <c r="E49" s="127"/>
      <c r="F49" s="360"/>
      <c r="G49" s="360"/>
      <c r="H49" s="136"/>
      <c r="I49" s="136"/>
      <c r="J49" s="136"/>
      <c r="K49" s="136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60" hidden="1">
      <c r="B50" s="57">
        <v>53</v>
      </c>
      <c r="C50" s="58"/>
      <c r="D50" s="59"/>
      <c r="E50" s="60" t="s">
        <v>107</v>
      </c>
      <c r="F50" s="61"/>
      <c r="G50" s="61"/>
      <c r="H50" s="135"/>
      <c r="I50" s="135"/>
      <c r="J50" s="135"/>
      <c r="K50" s="135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45.75" customHeight="1" hidden="1">
      <c r="B51" s="57"/>
      <c r="C51" s="58" t="s">
        <v>108</v>
      </c>
      <c r="D51" s="59" t="s">
        <v>89</v>
      </c>
      <c r="E51" s="62" t="s">
        <v>109</v>
      </c>
      <c r="F51" s="63" t="s">
        <v>110</v>
      </c>
      <c r="G51" s="63"/>
      <c r="H51" s="138"/>
      <c r="I51" s="138"/>
      <c r="J51" s="138"/>
      <c r="K51" s="13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ht="41.25" customHeight="1" hidden="1">
      <c r="B52" s="57">
        <v>76</v>
      </c>
      <c r="C52" s="64"/>
      <c r="D52" s="57"/>
      <c r="E52" s="65" t="s">
        <v>111</v>
      </c>
      <c r="F52" s="31"/>
      <c r="G52" s="31"/>
      <c r="H52" s="139"/>
      <c r="I52" s="139"/>
      <c r="J52" s="139"/>
      <c r="K52" s="139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ht="69" customHeight="1" hidden="1">
      <c r="B53" s="66"/>
      <c r="C53" s="67">
        <v>250380</v>
      </c>
      <c r="D53" s="68" t="s">
        <v>50</v>
      </c>
      <c r="E53" s="69" t="s">
        <v>112</v>
      </c>
      <c r="F53" s="70" t="s">
        <v>113</v>
      </c>
      <c r="G53" s="70"/>
      <c r="H53" s="140"/>
      <c r="I53" s="140"/>
      <c r="J53" s="140"/>
      <c r="K53" s="140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ht="36.75" customHeight="1">
      <c r="B54" s="361" t="s">
        <v>114</v>
      </c>
      <c r="C54" s="363">
        <v>3160</v>
      </c>
      <c r="D54" s="365" t="s">
        <v>99</v>
      </c>
      <c r="E54" s="367" t="s">
        <v>115</v>
      </c>
      <c r="F54" s="369" t="s">
        <v>116</v>
      </c>
      <c r="G54" s="369" t="s">
        <v>267</v>
      </c>
      <c r="H54" s="352">
        <f>I54</f>
        <v>1280900</v>
      </c>
      <c r="I54" s="352">
        <v>1280900</v>
      </c>
      <c r="J54" s="352"/>
      <c r="K54" s="35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ht="153" customHeight="1">
      <c r="B55" s="362"/>
      <c r="C55" s="364"/>
      <c r="D55" s="366"/>
      <c r="E55" s="368"/>
      <c r="F55" s="370"/>
      <c r="G55" s="370"/>
      <c r="H55" s="353"/>
      <c r="I55" s="353"/>
      <c r="J55" s="353"/>
      <c r="K55" s="353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4.5" customHeight="1" hidden="1">
      <c r="B56" s="71" t="s">
        <v>117</v>
      </c>
      <c r="C56" s="73">
        <v>3180</v>
      </c>
      <c r="D56" s="72" t="s">
        <v>88</v>
      </c>
      <c r="E56" s="74" t="s">
        <v>118</v>
      </c>
      <c r="F56" s="75" t="s">
        <v>119</v>
      </c>
      <c r="G56" s="75" t="s">
        <v>197</v>
      </c>
      <c r="H56" s="144">
        <f>I56</f>
        <v>0</v>
      </c>
      <c r="I56" s="144"/>
      <c r="J56" s="144"/>
      <c r="K56" s="144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ht="45" customHeight="1" hidden="1">
      <c r="B57" s="361" t="s">
        <v>121</v>
      </c>
      <c r="C57" s="371">
        <v>3192</v>
      </c>
      <c r="D57" s="373">
        <v>1030</v>
      </c>
      <c r="E57" s="375" t="s">
        <v>122</v>
      </c>
      <c r="F57" s="354" t="s">
        <v>120</v>
      </c>
      <c r="G57" s="354" t="s">
        <v>228</v>
      </c>
      <c r="H57" s="352">
        <f>I57</f>
        <v>0</v>
      </c>
      <c r="I57" s="352"/>
      <c r="J57" s="145"/>
      <c r="K57" s="145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45" customHeight="1" hidden="1">
      <c r="B58" s="362"/>
      <c r="C58" s="372"/>
      <c r="D58" s="374"/>
      <c r="E58" s="376"/>
      <c r="F58" s="355"/>
      <c r="G58" s="355"/>
      <c r="H58" s="353"/>
      <c r="I58" s="353"/>
      <c r="J58" s="146"/>
      <c r="K58" s="146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99" customHeight="1" hidden="1">
      <c r="B59" s="29">
        <v>3700000</v>
      </c>
      <c r="C59" s="50"/>
      <c r="D59" s="23"/>
      <c r="E59" s="76" t="s">
        <v>123</v>
      </c>
      <c r="F59" s="50"/>
      <c r="G59" s="50"/>
      <c r="H59" s="147">
        <f>H60</f>
        <v>0</v>
      </c>
      <c r="I59" s="147">
        <f>I60</f>
        <v>0</v>
      </c>
      <c r="J59" s="147">
        <f>J60</f>
        <v>0</v>
      </c>
      <c r="K59" s="147">
        <f>K60</f>
        <v>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ht="100.5" customHeight="1" hidden="1">
      <c r="B60" s="77" t="s">
        <v>124</v>
      </c>
      <c r="C60" s="49"/>
      <c r="D60" s="23"/>
      <c r="E60" s="78" t="s">
        <v>123</v>
      </c>
      <c r="F60" s="50"/>
      <c r="G60" s="50"/>
      <c r="H60" s="147">
        <f>I60+J60</f>
        <v>0</v>
      </c>
      <c r="I60" s="147">
        <f>I61+I62</f>
        <v>0</v>
      </c>
      <c r="J60" s="147">
        <f>J61+J62</f>
        <v>0</v>
      </c>
      <c r="K60" s="147">
        <f>K61+K62</f>
        <v>0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ht="167.25" customHeight="1" hidden="1">
      <c r="B61" s="79">
        <v>3719800</v>
      </c>
      <c r="C61" s="49">
        <v>9800</v>
      </c>
      <c r="D61" s="23" t="s">
        <v>50</v>
      </c>
      <c r="E61" s="49" t="s">
        <v>125</v>
      </c>
      <c r="F61" s="50" t="s">
        <v>126</v>
      </c>
      <c r="G61" s="50" t="s">
        <v>168</v>
      </c>
      <c r="H61" s="143">
        <f>I61</f>
        <v>0</v>
      </c>
      <c r="I61" s="143"/>
      <c r="J61" s="143"/>
      <c r="K61" s="143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ht="120" hidden="1">
      <c r="B62" s="79"/>
      <c r="C62" s="49"/>
      <c r="D62" s="28"/>
      <c r="E62" s="80" t="s">
        <v>227</v>
      </c>
      <c r="F62" s="163" t="s">
        <v>127</v>
      </c>
      <c r="G62" s="50" t="s">
        <v>130</v>
      </c>
      <c r="H62" s="148">
        <f>I62</f>
        <v>0</v>
      </c>
      <c r="I62" s="148"/>
      <c r="J62" s="148"/>
      <c r="K62" s="14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ht="28.5" customHeight="1" hidden="1">
      <c r="B63" s="79">
        <v>3719770</v>
      </c>
      <c r="C63" s="49">
        <v>9770</v>
      </c>
      <c r="D63" s="28" t="s">
        <v>50</v>
      </c>
      <c r="E63" s="80" t="s">
        <v>226</v>
      </c>
      <c r="F63" s="351"/>
      <c r="G63" s="52"/>
      <c r="H63" s="148">
        <f>I63+J63</f>
        <v>0</v>
      </c>
      <c r="I63" s="148"/>
      <c r="J63" s="148"/>
      <c r="K63" s="14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ht="119.25" customHeight="1" hidden="1">
      <c r="B64" s="79" t="s">
        <v>100</v>
      </c>
      <c r="C64" s="49" t="s">
        <v>101</v>
      </c>
      <c r="D64" s="28" t="s">
        <v>102</v>
      </c>
      <c r="E64" s="80" t="s">
        <v>103</v>
      </c>
      <c r="F64" s="351"/>
      <c r="G64" s="52"/>
      <c r="H64" s="148"/>
      <c r="I64" s="148"/>
      <c r="J64" s="148"/>
      <c r="K64" s="14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ht="61.5" hidden="1">
      <c r="B65" s="79" t="s">
        <v>184</v>
      </c>
      <c r="C65" s="49" t="s">
        <v>185</v>
      </c>
      <c r="D65" s="28" t="s">
        <v>186</v>
      </c>
      <c r="E65" s="80" t="s">
        <v>187</v>
      </c>
      <c r="F65" s="351"/>
      <c r="G65" s="52"/>
      <c r="H65" s="148"/>
      <c r="I65" s="148"/>
      <c r="J65" s="148"/>
      <c r="K65" s="14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ht="92.25" hidden="1">
      <c r="B66" s="79" t="s">
        <v>62</v>
      </c>
      <c r="C66" s="49" t="s">
        <v>63</v>
      </c>
      <c r="D66" s="28" t="s">
        <v>188</v>
      </c>
      <c r="E66" s="80" t="s">
        <v>64</v>
      </c>
      <c r="F66" s="351"/>
      <c r="G66" s="52"/>
      <c r="H66" s="148"/>
      <c r="I66" s="148"/>
      <c r="J66" s="148"/>
      <c r="K66" s="14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ht="30.75" hidden="1">
      <c r="B67" s="79" t="s">
        <v>30</v>
      </c>
      <c r="C67" s="49" t="s">
        <v>31</v>
      </c>
      <c r="D67" s="28" t="s">
        <v>32</v>
      </c>
      <c r="E67" s="80" t="s">
        <v>33</v>
      </c>
      <c r="F67" s="351"/>
      <c r="G67" s="52"/>
      <c r="H67" s="148"/>
      <c r="I67" s="148"/>
      <c r="J67" s="148"/>
      <c r="K67" s="14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ht="30.75">
      <c r="B68" s="81" t="s">
        <v>129</v>
      </c>
      <c r="C68" s="49" t="s">
        <v>129</v>
      </c>
      <c r="D68" s="81" t="s">
        <v>129</v>
      </c>
      <c r="E68" s="82" t="s">
        <v>42</v>
      </c>
      <c r="F68" s="81" t="s">
        <v>129</v>
      </c>
      <c r="G68" s="81" t="s">
        <v>128</v>
      </c>
      <c r="H68" s="235">
        <f>H10+H18+H45</f>
        <v>11402078.25</v>
      </c>
      <c r="I68" s="235">
        <f>I10+I18+I45</f>
        <v>5048023</v>
      </c>
      <c r="J68" s="235">
        <f>J10+J18+J45</f>
        <v>6354055.25</v>
      </c>
      <c r="K68" s="235">
        <f>K10+K18+K45</f>
        <v>6354055.25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ht="21.75" customHeight="1">
      <c r="B69" s="83"/>
      <c r="C69" s="83"/>
      <c r="D69" s="83"/>
      <c r="E69" s="84"/>
      <c r="F69" s="84"/>
      <c r="G69" s="84"/>
      <c r="H69" s="84"/>
      <c r="I69" s="84"/>
      <c r="J69" s="84"/>
      <c r="K69" s="84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2:23" ht="12.75"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4:23" ht="26.25">
      <c r="D71" s="151" t="s">
        <v>204</v>
      </c>
      <c r="E71" s="151"/>
      <c r="F71" s="15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4:23" ht="23.25">
      <c r="D72" s="150"/>
      <c r="E72" s="150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2:23" ht="12.75"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2:23" ht="12.75"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2:23" ht="12.75"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2:23" ht="12.75"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2:23" ht="12.75"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2:23" ht="12.75"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2:23" ht="12.75"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2:23" ht="12.75"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2:23" ht="12.75"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2:23" ht="12.75"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2:23" ht="12.75"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2:23" ht="12.75"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2:23" ht="12.75"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2:23" ht="12.75"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2:23" ht="12.75"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2:23" ht="12.75"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2:23" ht="12.75"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2:23" ht="12.75"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2:23" ht="12.75"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2:23" ht="12.75"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2:23" ht="12.75"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2:23" ht="12.75"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2:23" ht="12.75"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2:23" ht="12.75"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2:23" ht="12.75"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2:23" ht="12.75"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2:23" ht="12.75"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2:23" ht="12.75"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2:23" ht="12.75"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2:23" ht="12.75"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2:23" ht="12.75"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2:23" ht="12.75"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2:23" ht="12.75"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2:23" ht="12.75"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2:23" ht="12.75"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2:23" ht="12.75"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2:23" ht="12.75"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2:23" ht="12.75"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2:23" ht="12.75"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2:23" ht="12.75"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2:23" ht="12.75"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2:23" ht="12.75"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2:23" ht="12.75"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2:23" ht="12.75"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2:23" ht="12.75"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2:23" ht="12.75"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2:23" ht="12.75"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2:23" ht="12.75"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2:23" ht="12.75"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2:23" ht="12.75"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2:23" ht="12.75"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2:23" ht="12.75"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2:23" ht="12.75"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2:23" ht="12.75"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2:23" ht="12.75"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2:23" ht="12.75"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2:23" ht="12.75"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2:23" ht="12.75"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2:23" ht="12.75"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2:23" ht="12.75"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2:23" ht="12.75"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2:23" ht="12.75"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2:23" ht="12.75"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2:23" ht="12.75"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2:23" ht="12.75"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2:23" ht="12.75"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2:23" ht="12.75"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2:23" ht="12.75"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2:23" ht="12.75"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2:23" ht="12.75"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2:23" ht="12.75"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2:23" ht="12.75"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2:23" ht="12.75"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2:23" ht="12.75"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2:23" ht="12.75"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2:23" ht="12.75"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2:23" ht="12.75"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2:23" ht="12.75"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2:23" ht="12.75"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2:23" ht="12.75"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2:23" ht="12.75"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2:23" ht="12.75"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2:23" ht="12.75"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2:23" ht="12.75"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2:23" ht="12.75"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2:23" ht="12.75"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2:23" ht="12.75"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2:23" ht="12.75"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2:23" ht="12.75"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2:23" ht="12.75"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2:23" ht="12.75"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2:23" ht="12.75"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2:23" ht="12.75"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2:23" ht="12.75"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2:23" ht="12.75"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2:23" ht="12.75"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2:23" ht="12.75"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2:23" ht="12.75"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2:23" ht="12.75"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2:23" ht="12.75"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2:23" ht="12.75"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2:23" ht="12.75"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2:23" ht="12.75"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2:23" ht="12.75"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2:23" ht="12.75"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2:23" ht="12.75"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2:23" ht="12.75"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2:23" ht="12.75"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2:23" ht="12.75"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2:23" ht="12.75"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2:23" ht="12.75"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2:23" ht="12.75"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2:23" ht="12.75"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2:23" ht="12.75"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2:23" ht="12.75"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2:23" ht="12.75"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2:23" ht="12.75"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2:23" ht="12.75"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2:23" ht="12.75"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2:23" ht="12.75"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2:23" ht="12.75"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2:23" ht="12.75"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2:23" ht="12.75"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2:23" ht="12.75"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2:23" ht="12.75"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2:23" ht="12.75"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2:23" ht="12.75"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2:23" ht="12.75"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2:23" ht="12.75"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2:23" ht="12.75"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2:23" ht="12.75"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2:23" ht="12.75"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</sheetData>
  <sheetProtection/>
  <mergeCells count="51">
    <mergeCell ref="F25:F26"/>
    <mergeCell ref="G25:G26"/>
    <mergeCell ref="B1:K1"/>
    <mergeCell ref="H3:K4"/>
    <mergeCell ref="B5:K5"/>
    <mergeCell ref="B7:B8"/>
    <mergeCell ref="C7:C8"/>
    <mergeCell ref="D7:D8"/>
    <mergeCell ref="E7:E8"/>
    <mergeCell ref="F7:F8"/>
    <mergeCell ref="I7:I8"/>
    <mergeCell ref="J7:K7"/>
    <mergeCell ref="F12:F14"/>
    <mergeCell ref="G12:G14"/>
    <mergeCell ref="F23:F24"/>
    <mergeCell ref="G23:G24"/>
    <mergeCell ref="G7:G8"/>
    <mergeCell ref="H7:H8"/>
    <mergeCell ref="I37:I38"/>
    <mergeCell ref="J37:J38"/>
    <mergeCell ref="F30:F31"/>
    <mergeCell ref="F33:F34"/>
    <mergeCell ref="F37:F38"/>
    <mergeCell ref="G37:G38"/>
    <mergeCell ref="H37:H38"/>
    <mergeCell ref="B57:B58"/>
    <mergeCell ref="C57:C58"/>
    <mergeCell ref="D57:D58"/>
    <mergeCell ref="E57:E58"/>
    <mergeCell ref="B37:B38"/>
    <mergeCell ref="C37:C38"/>
    <mergeCell ref="D37:D38"/>
    <mergeCell ref="E37:E38"/>
    <mergeCell ref="K37:K38"/>
    <mergeCell ref="F47:F49"/>
    <mergeCell ref="G47:G49"/>
    <mergeCell ref="B54:B55"/>
    <mergeCell ref="C54:C55"/>
    <mergeCell ref="D54:D55"/>
    <mergeCell ref="E54:E55"/>
    <mergeCell ref="F54:F55"/>
    <mergeCell ref="G54:G55"/>
    <mergeCell ref="H54:H55"/>
    <mergeCell ref="F63:F67"/>
    <mergeCell ref="I54:I55"/>
    <mergeCell ref="J54:J55"/>
    <mergeCell ref="K54:K55"/>
    <mergeCell ref="F57:F58"/>
    <mergeCell ref="G57:G58"/>
    <mergeCell ref="H57:H58"/>
    <mergeCell ref="I57:I58"/>
  </mergeCells>
  <printOptions/>
  <pageMargins left="0.51" right="0.48" top="0.56" bottom="0.6" header="0.5" footer="0.5"/>
  <pageSetup horizontalDpi="200" verticalDpi="2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Інформ. відділ</cp:lastModifiedBy>
  <cp:lastPrinted>2021-09-10T11:54:40Z</cp:lastPrinted>
  <dcterms:created xsi:type="dcterms:W3CDTF">2014-01-17T10:52:16Z</dcterms:created>
  <dcterms:modified xsi:type="dcterms:W3CDTF">2021-09-15T05:19:30Z</dcterms:modified>
  <cp:category/>
  <cp:version/>
  <cp:contentType/>
  <cp:contentStatus/>
</cp:coreProperties>
</file>