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3zag\вхідні\Проекти розпоряджень\розпор.106\"/>
    </mc:Choice>
  </mc:AlternateContent>
  <bookViews>
    <workbookView xWindow="0" yWindow="0" windowWidth="20610" windowHeight="11640" activeTab="4"/>
  </bookViews>
  <sheets>
    <sheet name="Необоротні активи" sheetId="1" r:id="rId1"/>
    <sheet name="Запаси" sheetId="2" r:id="rId2"/>
    <sheet name="грош док" sheetId="3" r:id="rId3"/>
    <sheet name="позабаланс" sheetId="4" r:id="rId4"/>
    <sheet name="Нестачі" sheetId="5" r:id="rId5"/>
  </sheets>
  <definedNames>
    <definedName name="_ftn1" localSheetId="1">Запаси!$A$70</definedName>
    <definedName name="_ftnref1" localSheetId="1">Запаси!#REF!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4" l="1"/>
  <c r="I43" i="4" s="1"/>
  <c r="I17" i="4"/>
  <c r="I14" i="4"/>
  <c r="I15" i="4" s="1"/>
  <c r="J130" i="1"/>
  <c r="K129" i="1"/>
  <c r="L129" i="1" s="1"/>
  <c r="K128" i="1"/>
  <c r="L128" i="1" s="1"/>
  <c r="L127" i="1"/>
  <c r="K127" i="1"/>
  <c r="L126" i="1"/>
  <c r="K126" i="1"/>
  <c r="L125" i="1"/>
  <c r="K125" i="1"/>
  <c r="L124" i="1"/>
  <c r="K124" i="1"/>
  <c r="L123" i="1"/>
  <c r="K123" i="1"/>
  <c r="L122" i="1"/>
  <c r="K122" i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K130" i="1" s="1"/>
  <c r="I73" i="1"/>
  <c r="K73" i="1"/>
  <c r="J73" i="1"/>
  <c r="L72" i="1"/>
  <c r="L71" i="1"/>
  <c r="L70" i="1"/>
  <c r="L69" i="1"/>
  <c r="L68" i="1"/>
  <c r="L67" i="1"/>
  <c r="L66" i="1"/>
  <c r="L65" i="1"/>
  <c r="L64" i="1"/>
  <c r="L86" i="1"/>
  <c r="L85" i="1"/>
  <c r="L84" i="1"/>
  <c r="L83" i="1"/>
  <c r="L82" i="1"/>
  <c r="L81" i="1"/>
  <c r="L80" i="1"/>
  <c r="L79" i="1"/>
  <c r="L78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G11" i="5"/>
  <c r="G15" i="5"/>
  <c r="G14" i="5"/>
  <c r="G13" i="5"/>
  <c r="G12" i="5"/>
  <c r="F13" i="3"/>
  <c r="G12" i="3"/>
  <c r="G11" i="3"/>
  <c r="G10" i="3"/>
  <c r="G13" i="3" s="1"/>
  <c r="H65" i="2"/>
  <c r="G65" i="2"/>
  <c r="F65" i="2"/>
  <c r="H61" i="2"/>
  <c r="G61" i="2"/>
  <c r="F61" i="2"/>
  <c r="H57" i="2"/>
  <c r="G57" i="2"/>
  <c r="F57" i="2"/>
  <c r="H53" i="2"/>
  <c r="G53" i="2"/>
  <c r="F53" i="2"/>
  <c r="H49" i="2"/>
  <c r="G49" i="2"/>
  <c r="F49" i="2"/>
  <c r="H44" i="2"/>
  <c r="G44" i="2"/>
  <c r="F44" i="2"/>
  <c r="H40" i="2"/>
  <c r="G40" i="2"/>
  <c r="F40" i="2"/>
  <c r="H36" i="2"/>
  <c r="G36" i="2"/>
  <c r="F36" i="2"/>
  <c r="H32" i="2"/>
  <c r="G32" i="2"/>
  <c r="F32" i="2"/>
  <c r="H28" i="2"/>
  <c r="G28" i="2"/>
  <c r="F28" i="2"/>
  <c r="H24" i="2"/>
  <c r="G24" i="2"/>
  <c r="F24" i="2"/>
  <c r="F20" i="2"/>
  <c r="H20" i="2"/>
  <c r="G20" i="2"/>
  <c r="H16" i="2"/>
  <c r="G16" i="2"/>
  <c r="F16" i="2"/>
  <c r="L175" i="1"/>
  <c r="K175" i="1"/>
  <c r="J175" i="1"/>
  <c r="I175" i="1"/>
  <c r="L171" i="1"/>
  <c r="K171" i="1"/>
  <c r="J171" i="1"/>
  <c r="I171" i="1"/>
  <c r="L167" i="1"/>
  <c r="K167" i="1"/>
  <c r="J167" i="1"/>
  <c r="I167" i="1"/>
  <c r="L163" i="1"/>
  <c r="K163" i="1"/>
  <c r="J163" i="1"/>
  <c r="I163" i="1"/>
  <c r="L159" i="1"/>
  <c r="K159" i="1"/>
  <c r="J159" i="1"/>
  <c r="I159" i="1"/>
  <c r="L155" i="1"/>
  <c r="K155" i="1"/>
  <c r="J155" i="1"/>
  <c r="I155" i="1"/>
  <c r="L150" i="1"/>
  <c r="K150" i="1"/>
  <c r="J150" i="1"/>
  <c r="I150" i="1"/>
  <c r="L146" i="1"/>
  <c r="K146" i="1"/>
  <c r="J146" i="1"/>
  <c r="I146" i="1"/>
  <c r="L142" i="1"/>
  <c r="K142" i="1"/>
  <c r="J142" i="1"/>
  <c r="I142" i="1"/>
  <c r="L138" i="1"/>
  <c r="K138" i="1"/>
  <c r="J138" i="1"/>
  <c r="I138" i="1"/>
  <c r="L134" i="1"/>
  <c r="K134" i="1"/>
  <c r="J134" i="1"/>
  <c r="I134" i="1"/>
  <c r="I130" i="1"/>
  <c r="L104" i="1"/>
  <c r="K104" i="1"/>
  <c r="J104" i="1"/>
  <c r="I104" i="1"/>
  <c r="L100" i="1"/>
  <c r="K100" i="1"/>
  <c r="J100" i="1"/>
  <c r="I100" i="1"/>
  <c r="L95" i="1"/>
  <c r="K95" i="1"/>
  <c r="J95" i="1"/>
  <c r="I95" i="1"/>
  <c r="L91" i="1"/>
  <c r="K91" i="1"/>
  <c r="J91" i="1"/>
  <c r="I91" i="1"/>
  <c r="K87" i="1"/>
  <c r="J87" i="1"/>
  <c r="I87" i="1"/>
  <c r="L77" i="1"/>
  <c r="K77" i="1"/>
  <c r="J77" i="1"/>
  <c r="I77" i="1"/>
  <c r="L24" i="1"/>
  <c r="K24" i="1"/>
  <c r="J24" i="1"/>
  <c r="I24" i="1"/>
  <c r="L20" i="1"/>
  <c r="K20" i="1"/>
  <c r="J20" i="1"/>
  <c r="I20" i="1"/>
  <c r="L16" i="1"/>
  <c r="K16" i="1"/>
  <c r="J16" i="1"/>
  <c r="I16" i="1"/>
  <c r="L12" i="1"/>
  <c r="K12" i="1"/>
  <c r="J12" i="1"/>
  <c r="I12" i="1"/>
  <c r="L73" i="1" l="1"/>
  <c r="F66" i="2"/>
  <c r="H66" i="2"/>
  <c r="G66" i="2"/>
  <c r="L105" i="1"/>
  <c r="L130" i="1" s="1"/>
  <c r="L87" i="1"/>
  <c r="G16" i="5"/>
  <c r="I176" i="1"/>
  <c r="J176" i="1"/>
  <c r="K176" i="1"/>
  <c r="L176" i="1"/>
  <c r="G45" i="2"/>
  <c r="G67" i="2" s="1"/>
  <c r="H45" i="2"/>
  <c r="H67" i="2" s="1"/>
  <c r="F45" i="2"/>
  <c r="F67" i="2" s="1"/>
  <c r="L151" i="1"/>
  <c r="J151" i="1"/>
  <c r="K151" i="1"/>
  <c r="I151" i="1"/>
  <c r="I96" i="1"/>
  <c r="K96" i="1"/>
  <c r="L96" i="1"/>
  <c r="J96" i="1"/>
  <c r="J177" i="1" l="1"/>
  <c r="K177" i="1"/>
  <c r="L177" i="1"/>
  <c r="I177" i="1"/>
</calcChain>
</file>

<file path=xl/sharedStrings.xml><?xml version="1.0" encoding="utf-8"?>
<sst xmlns="http://schemas.openxmlformats.org/spreadsheetml/2006/main" count="770" uniqueCount="206">
  <si>
    <t>№ з/п</t>
  </si>
  <si>
    <t>Рахунок, субрахунок</t>
  </si>
  <si>
    <t>За даними бухгалтерського обліку</t>
  </si>
  <si>
    <t>кількість</t>
  </si>
  <si>
    <t>…….</t>
  </si>
  <si>
    <t>РАЗОМ по субрахунку</t>
  </si>
  <si>
    <t>….</t>
  </si>
  <si>
    <t>РАЗОМ ЗА РАХУНКОМ 111 «Інші необоротні матеріальні активи розпорядників бюджетних коштів»</t>
  </si>
  <si>
    <t>РАЗОМ ЗА РАХУНКОМ 121 «Нематеріальні активи розпорядників бюджетних коштів»</t>
  </si>
  <si>
    <t xml:space="preserve">УСЬОГО НЕОБОРОТНИХ АКТИВІВ </t>
  </si>
  <si>
    <t>РАЗОМ ЗА РАХУНКОМ 101 «Основні засоби та інвестиційна нерухомість розпорядників бюджетних коштів»</t>
  </si>
  <si>
    <t>Найменування об’єкта</t>
  </si>
  <si>
    <t>1010 Інвестиційна нерухомість</t>
  </si>
  <si>
    <t>…..</t>
  </si>
  <si>
    <t xml:space="preserve">1012 Капітальні витрати на поліпшення земель </t>
  </si>
  <si>
    <t>1013 Будівлі, споруди та передавальні пристрої</t>
  </si>
  <si>
    <t xml:space="preserve">1011 Земельні ділянки </t>
  </si>
  <si>
    <t>1014 Машини та обладнання</t>
  </si>
  <si>
    <t>1015 Транспортні засоби</t>
  </si>
  <si>
    <t xml:space="preserve">1016 Інструменти, прилади, інвентар </t>
  </si>
  <si>
    <t xml:space="preserve">1017 Тварини та багаторічні насадження </t>
  </si>
  <si>
    <t>1018 Інші основні засоби </t>
  </si>
  <si>
    <t>х</t>
  </si>
  <si>
    <t>1111 Музейні фонди</t>
  </si>
  <si>
    <t xml:space="preserve">1112 Бібліотечні фонди </t>
  </si>
  <si>
    <t xml:space="preserve">1113 Малоцінні необоротні матеріальні активи </t>
  </si>
  <si>
    <t>1114 Білизна, постільні речі, одяг та взуття</t>
  </si>
  <si>
    <t xml:space="preserve">1115 Інвентарна тара </t>
  </si>
  <si>
    <t xml:space="preserve">1116 Необоротні матеріальні активи спеціального призначення </t>
  </si>
  <si>
    <t xml:space="preserve">1117 Природні ресурси </t>
  </si>
  <si>
    <t xml:space="preserve">1118 Інші необоротні матеріальні активи </t>
  </si>
  <si>
    <t xml:space="preserve">1211 Авторське та суміжні з ним права </t>
  </si>
  <si>
    <t>1212 Права користування природними ресурсами</t>
  </si>
  <si>
    <t>1213 Права на знаки для товарів і послуг</t>
  </si>
  <si>
    <t>1214 Права користування майном</t>
  </si>
  <si>
    <t>1215 Права на об'єкти промислової власності</t>
  </si>
  <si>
    <t>1216 Інші нематеріальні активи</t>
  </si>
  <si>
    <t xml:space="preserve"> «НЕОБОРОТНІ АКТИВИ»</t>
  </si>
  <si>
    <t>сума зносу (накопи-ченої амортизації)</t>
  </si>
  <si>
    <t>строк корисного викорис-тання</t>
  </si>
  <si>
    <t>первісна/переоцінена вартість</t>
  </si>
  <si>
    <t>Матеріальні цінності</t>
  </si>
  <si>
    <t xml:space="preserve">Одиниця виміру </t>
  </si>
  <si>
    <t>Інші відомості або примітки</t>
  </si>
  <si>
    <t xml:space="preserve">кількість </t>
  </si>
  <si>
    <t xml:space="preserve">вартість </t>
  </si>
  <si>
    <t>сума</t>
  </si>
  <si>
    <t>РАЗОМ ЗА РАХУНКОМ 151 «Виробничі запаси розпорядників бюджетних коштів»</t>
  </si>
  <si>
    <t>РАЗОМ ЗА РАХУНКОМ 181 «Інші нефінансові активи розпорядників бюджетних коштів»</t>
  </si>
  <si>
    <t>УСЬОГО ЗАПАСІВ</t>
  </si>
  <si>
    <t>1.         </t>
  </si>
  <si>
    <t>2.         </t>
  </si>
  <si>
    <t>3.         </t>
  </si>
  <si>
    <t>4.         </t>
  </si>
  <si>
    <t>5.         </t>
  </si>
  <si>
    <t>6.         </t>
  </si>
  <si>
    <t>10.       </t>
  </si>
  <si>
    <t>найменування, вид, сорт, група (за кожним найменуванням)</t>
  </si>
  <si>
    <t xml:space="preserve">1511 Продукти харчування </t>
  </si>
  <si>
    <t xml:space="preserve">1512 Медикаменти та перев'язувальні матеріали </t>
  </si>
  <si>
    <t>1513 Будівельні матеріали</t>
  </si>
  <si>
    <t xml:space="preserve">1514 Пально-мастильні матеріали </t>
  </si>
  <si>
    <t xml:space="preserve">1515 Запасні частини </t>
  </si>
  <si>
    <t>1516 Тара</t>
  </si>
  <si>
    <t>1517 Сировина і матеріали</t>
  </si>
  <si>
    <t>1518 Інші виробничі запаси</t>
  </si>
  <si>
    <t>до Передавального акта</t>
  </si>
  <si>
    <t>8.</t>
  </si>
  <si>
    <t>7.</t>
  </si>
  <si>
    <t>9.</t>
  </si>
  <si>
    <t xml:space="preserve">1811 Готова продукція </t>
  </si>
  <si>
    <t xml:space="preserve">1812Малоцінні та швидкозношувані предмети </t>
  </si>
  <si>
    <t>1814 Державні матеріальні резерви та запаси</t>
  </si>
  <si>
    <t>1815 Активи для розподілу, передачі, продажу</t>
  </si>
  <si>
    <t xml:space="preserve">1816 Інші нефінансові активи </t>
  </si>
  <si>
    <t>11.</t>
  </si>
  <si>
    <t>12.</t>
  </si>
  <si>
    <t>13.</t>
  </si>
  <si>
    <t>"ЗАПАСИ"</t>
  </si>
  <si>
    <t>Найменування грошових документів, бланків документів суворої звітності (за кожним документом, бланком)</t>
  </si>
  <si>
    <t>номер і серія</t>
  </si>
  <si>
    <t>РАЗОМ ЗА субрахунком 2213 «Грошові документи в національній валюті»</t>
  </si>
  <si>
    <t>«ГРОШОВІ ДОКУМЕНТИ»</t>
  </si>
  <si>
    <t>номінальна вартість</t>
  </si>
  <si>
    <t>Матеріальні цінності, на відповідальному зберіганні</t>
  </si>
  <si>
    <t>Найменування постачальника</t>
  </si>
  <si>
    <t>ЄДРПОУ (Реєстраційний номер облікової картки платника податків або серія та номер паспорта)</t>
  </si>
  <si>
    <t>одиниця виміру</t>
  </si>
  <si>
    <t xml:space="preserve"> вартість</t>
  </si>
  <si>
    <t xml:space="preserve">Додаток  1 </t>
  </si>
  <si>
    <t>кіль-кість</t>
  </si>
  <si>
    <t>Інвентарний номер</t>
  </si>
  <si>
    <t xml:space="preserve">балансова вартість </t>
  </si>
  <si>
    <t>Додаток 4</t>
  </si>
  <si>
    <t>Додаток 3</t>
  </si>
  <si>
    <t>Додаток 2</t>
  </si>
  <si>
    <r>
      <t xml:space="preserve">Рік випуску </t>
    </r>
    <r>
      <rPr>
        <sz val="11"/>
        <color theme="1"/>
        <rFont val="Times New Roman"/>
        <family val="1"/>
        <charset val="204"/>
      </rPr>
      <t>(будівництва)/ дата придбання (введення в експлуатацію) та виготовлення</t>
    </r>
  </si>
  <si>
    <t>Одини-ця виміру</t>
  </si>
  <si>
    <t>номенклатур-ний номер (за наявності)</t>
  </si>
  <si>
    <t>РАЗОМ за позабалансовим рахунком 02 "Активи на відповідальному зберіганні"</t>
  </si>
  <si>
    <t>«ПОЗАБАЛАНСОВИЙ ОБЛІК»</t>
  </si>
  <si>
    <t>02 "Активи на відповідальному зберіганні"</t>
  </si>
  <si>
    <t>«НЕСТАЧІ І ВТРАТИ ГРОШОВИХ КОШТІВ І МАТЕРІАЛЬНИХ ЦІННОСТЕЙ»</t>
  </si>
  <si>
    <t>Найменування показника</t>
  </si>
  <si>
    <t>……</t>
  </si>
  <si>
    <t xml:space="preserve">РАЗОМ </t>
  </si>
  <si>
    <t>Примітка</t>
  </si>
  <si>
    <t>Комп`ютер з принтером</t>
  </si>
  <si>
    <t>Факс Panasonic</t>
  </si>
  <si>
    <t>Матричний принтер OKI Micko</t>
  </si>
  <si>
    <t>2001 рік</t>
  </si>
  <si>
    <t>2004 рік</t>
  </si>
  <si>
    <t>шт.</t>
  </si>
  <si>
    <t>10 років</t>
  </si>
  <si>
    <t>Комп’ютер Pentium 380 у зборі</t>
  </si>
  <si>
    <t>Станція FTS Warkstation</t>
  </si>
  <si>
    <t xml:space="preserve">Комп’ютер Daewoo </t>
  </si>
  <si>
    <t>Перс.комп’ютер іmpression P+</t>
  </si>
  <si>
    <t xml:space="preserve">Матричний принтер –конфігурація
Printer Dot Matrix Oki  ML 5521
</t>
  </si>
  <si>
    <t>Багатофункціональний друкуючий пристрій А3 Xerox WS 502 PN #</t>
  </si>
  <si>
    <t>Мобільний комп’ютер Asеr Еxtensa 5235</t>
  </si>
  <si>
    <t>Зовнішній дисковод Blu Ray LG ВЕ08</t>
  </si>
  <si>
    <t>Брошувальна машина Opus Super Bono</t>
  </si>
  <si>
    <t>Кондиціонер Panasonic CS-E7 HKDW/CU-E7HКД</t>
  </si>
  <si>
    <t>Кондиціонер Panasonic CS-E12 HKDW/CU-E7HКД</t>
  </si>
  <si>
    <t>Кондиціонер Panasonic CS-E15 JKDW/CU-E15JКД</t>
  </si>
  <si>
    <t>Монітор 17 Samsung 793 DF</t>
  </si>
  <si>
    <t>Сервер місцевого рівня HP ML350G6 тип №1</t>
  </si>
  <si>
    <t>Сервер місцевого рівня HP ML350G6 тип №2</t>
  </si>
  <si>
    <t>Сервер місцевого рівня HP ML350G6 тип №4</t>
  </si>
  <si>
    <t>Монтажна шафа для малого підрозділу Conteg R17-33-60/100</t>
  </si>
  <si>
    <t>Джерело безперебійного живлення для малого підрозділу APC Smart-UPS RT 3000 VA</t>
  </si>
  <si>
    <t>Монітор LG W2046S</t>
  </si>
  <si>
    <t>Маршрутизатор місцевого рівня Fortinet FG-50B-BDL в комплекті з модемом D-Link 2500U</t>
  </si>
  <si>
    <t>Комутатор доступу місцевого рівня тип №1 HP Е4500-48 Switch</t>
  </si>
  <si>
    <t>Офісна АТС для місцевого рівня конфігурацій 1 Аlkatel-Lucent OmniPCXOffice</t>
  </si>
  <si>
    <t>Локальна консоль управління HP TFT 7600</t>
  </si>
  <si>
    <t>2003 рік</t>
  </si>
  <si>
    <t>2010 рік</t>
  </si>
  <si>
    <t>2011 рік</t>
  </si>
  <si>
    <t>Системний телефонний апарат для місцевого рівня Аlkatel-Lucent 4029 Digital phone</t>
  </si>
  <si>
    <t>Програмно-апаратний комплекс системи "Відеоспостереження"(ПАК)</t>
  </si>
  <si>
    <t>2012 рік</t>
  </si>
  <si>
    <t>Термінальна станція HP t5325 ThinPro в комплекті з гарнітурою 
Sven GD-010MV, мишею HP, клавіатурою HP</t>
  </si>
  <si>
    <t>Робоче місце 1 правостороннє</t>
  </si>
  <si>
    <t>Робоче місце 2 правостороннє</t>
  </si>
  <si>
    <t>Робоче місце 2 лівостороннє</t>
  </si>
  <si>
    <t>Робоче місце 4 правостороннє</t>
  </si>
  <si>
    <t>Робоче місце 4 лівостороннє</t>
  </si>
  <si>
    <t>Комп’ютер KREDO в комплекті</t>
  </si>
  <si>
    <t>БФП Canon MF3010</t>
  </si>
  <si>
    <t>2015 рік</t>
  </si>
  <si>
    <t>Принтер Canon 6030</t>
  </si>
  <si>
    <t xml:space="preserve">Системний блок KREDO </t>
  </si>
  <si>
    <t>Шкаф металевий</t>
  </si>
  <si>
    <t>Стелажі</t>
  </si>
  <si>
    <t>Прапор</t>
  </si>
  <si>
    <t>Сейф</t>
  </si>
  <si>
    <t>Телефон апарат</t>
  </si>
  <si>
    <t>Комутатор Planet FSD-1603</t>
  </si>
  <si>
    <t>Звичайний телефонний апарат Panasonic KX-TS2363 RUW White</t>
  </si>
  <si>
    <t>Портативний жорсткий диск External HDD LG 320GB</t>
  </si>
  <si>
    <t>Калькулятор  CITIZEN</t>
  </si>
  <si>
    <t>Книжкова шафа</t>
  </si>
  <si>
    <t>Дриль ударний Вітязь 850Вт</t>
  </si>
  <si>
    <t>Позиція 1(шафа для документів з 4 полицями та 2 дверцятами)</t>
  </si>
  <si>
    <t>Позиція 3(шафа гардеробна з дверцятами, полицею та штангою)</t>
  </si>
  <si>
    <t>Позиція 11(Стілець для відвідувачів)</t>
  </si>
  <si>
    <t>Позиція 12 (Вішак для одягу)</t>
  </si>
  <si>
    <t>Позиція 13 (Стіл офісний )</t>
  </si>
  <si>
    <t>Стенд</t>
  </si>
  <si>
    <t>Дошка для малювання маркерами</t>
  </si>
  <si>
    <t>Електронна книга Prestigio PER 3152 B</t>
  </si>
  <si>
    <t>Калькулятор Brilliant BS-812</t>
  </si>
  <si>
    <t>Калькулятор Brilliant BS</t>
  </si>
  <si>
    <t>Таблички шрифтом Брайля</t>
  </si>
  <si>
    <t>Стоік-4</t>
  </si>
  <si>
    <t>Коляска інвалідна КМ</t>
  </si>
  <si>
    <t>Милиці пахвові дитячі стоік-10-02</t>
  </si>
  <si>
    <t>Милиці пахвові 10-01</t>
  </si>
  <si>
    <t>Бланк-вкладка до пільгового посвідчення ветерана війни-особа з інвалідіністю</t>
  </si>
  <si>
    <t>Посвідчення «Інвалід війни»</t>
  </si>
  <si>
    <t>Посвідчення «Інвалід дитинства»</t>
  </si>
  <si>
    <t>Посвідчення «Учасника війни»</t>
  </si>
  <si>
    <t>Посвідчення «Ветеран праці»</t>
  </si>
  <si>
    <t>Посвідчення жертв нац.переслідувань ст..6-1</t>
  </si>
  <si>
    <t>Посвідчення жертв нац.переслідувань ст..6-2</t>
  </si>
  <si>
    <t>Посвідчення жертв нац.переслідувань ст..6-3</t>
  </si>
  <si>
    <t>Посвідчення жертв нац.переслідувань ст..6-4</t>
  </si>
  <si>
    <t>Посвідчення «Члена сім’ї загиблих ветеранів війни»</t>
  </si>
  <si>
    <t>Вкладка до посвідчення жертв нац.переслідувань ст..6-2</t>
  </si>
  <si>
    <t>Вкладка до посвідчення «Інвалід війни»</t>
  </si>
  <si>
    <t>Листи талонів для проїзду інвалідів ВВВ</t>
  </si>
  <si>
    <t xml:space="preserve">Листи талонів для зменшення проїзду </t>
  </si>
  <si>
    <t>Листи талонів для сімей загиблих</t>
  </si>
  <si>
    <t>Листи талонів на право одержання ВВ проїзд.квитків</t>
  </si>
  <si>
    <t>Листи талонів на право одержання ВВ проїзд.квитк.50%</t>
  </si>
  <si>
    <t>Каталог «Засоби самообслуговування»</t>
  </si>
  <si>
    <t>Каталог «Меблі і обладнання»</t>
  </si>
  <si>
    <t>ВСЬОГО</t>
  </si>
  <si>
    <r>
      <rPr>
        <sz val="12"/>
        <color theme="1"/>
        <rFont val="Times New Roman"/>
        <family val="1"/>
        <charset val="204"/>
      </rPr>
      <t>Ічнянська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районна філія Чернігівського обласного центру зайнятості</t>
    </r>
  </si>
  <si>
    <t>ДЕПАРТАМЕНТ  СОЦІАЛЬНОГО  ЗАХИСТУ  НАСЕЛЕННЯ ЧЕРНІГІВСЬКОЇ ОДА</t>
  </si>
  <si>
    <t>Нежитлове приміщення Ічнянського районного центру зайнятості</t>
  </si>
  <si>
    <t>03195961</t>
  </si>
  <si>
    <t>01 "Орендовані необоротні активи"</t>
  </si>
  <si>
    <t>РАЗОМ за позабалансовим рахунком 01 "Орендовані необоротні активи"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</si>
</sst>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/>
    <xf numFmtId="0" fontId="3" fillId="0" borderId="8" xfId="0" applyFont="1" applyBorder="1"/>
    <xf numFmtId="0" fontId="1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7" fillId="0" borderId="8" xfId="0" applyFont="1" applyBorder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right" vertical="center" wrapText="1"/>
    </xf>
    <xf numFmtId="2" fontId="11" fillId="0" borderId="15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top" wrapText="1"/>
    </xf>
    <xf numFmtId="0" fontId="0" fillId="0" borderId="11" xfId="0" applyBorder="1" applyAlignment="1"/>
    <xf numFmtId="0" fontId="0" fillId="0" borderId="12" xfId="0" applyBorder="1" applyAlignment="1"/>
    <xf numFmtId="0" fontId="12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 vertical="center" wrapText="1"/>
    </xf>
    <xf numFmtId="1" fontId="11" fillId="0" borderId="15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2" fontId="14" fillId="0" borderId="10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2" fontId="3" fillId="0" borderId="0" xfId="0" applyNumberFormat="1" applyFont="1"/>
    <xf numFmtId="0" fontId="14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view="pageBreakPreview" topLeftCell="A152" zoomScale="60" zoomScaleNormal="100" workbookViewId="0">
      <selection activeCell="M7" sqref="M7"/>
    </sheetView>
  </sheetViews>
  <sheetFormatPr defaultRowHeight="15.75" x14ac:dyDescent="0.25"/>
  <cols>
    <col min="1" max="1" width="4.28515625" style="1" customWidth="1"/>
    <col min="2" max="2" width="16.5703125" style="1" customWidth="1"/>
    <col min="3" max="3" width="36.5703125" style="1" customWidth="1"/>
    <col min="4" max="4" width="15.28515625" style="1" customWidth="1"/>
    <col min="5" max="5" width="9.140625" style="1"/>
    <col min="6" max="6" width="11.85546875" style="1" customWidth="1"/>
    <col min="7" max="7" width="0.140625" style="1" customWidth="1"/>
    <col min="8" max="8" width="7.5703125" style="1" customWidth="1"/>
    <col min="9" max="9" width="7.140625" style="1" customWidth="1"/>
    <col min="10" max="10" width="13.5703125" style="1" customWidth="1"/>
    <col min="11" max="12" width="12.42578125" style="1" customWidth="1"/>
    <col min="13" max="13" width="13.140625" style="1" customWidth="1"/>
    <col min="14" max="16384" width="9.140625" style="1"/>
  </cols>
  <sheetData>
    <row r="1" spans="1:14" x14ac:dyDescent="0.25">
      <c r="L1" s="1" t="s">
        <v>89</v>
      </c>
    </row>
    <row r="2" spans="1:14" x14ac:dyDescent="0.25">
      <c r="L2" s="1" t="s">
        <v>66</v>
      </c>
    </row>
    <row r="4" spans="1:14" x14ac:dyDescent="0.25">
      <c r="A4" s="125" t="s">
        <v>37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2"/>
    </row>
    <row r="5" spans="1:14" ht="12" customHeight="1" x14ac:dyDescent="0.25">
      <c r="A5" s="126" t="s">
        <v>0</v>
      </c>
      <c r="B5" s="126" t="s">
        <v>1</v>
      </c>
      <c r="C5" s="136" t="s">
        <v>11</v>
      </c>
      <c r="D5" s="126" t="s">
        <v>96</v>
      </c>
      <c r="E5" s="127" t="s">
        <v>91</v>
      </c>
      <c r="F5" s="128"/>
      <c r="G5" s="129"/>
      <c r="H5" s="126" t="s">
        <v>97</v>
      </c>
      <c r="I5" s="126" t="s">
        <v>2</v>
      </c>
      <c r="J5" s="126"/>
      <c r="K5" s="126"/>
      <c r="L5" s="126"/>
      <c r="M5" s="126"/>
      <c r="N5" s="2"/>
    </row>
    <row r="6" spans="1:14" ht="16.5" customHeight="1" x14ac:dyDescent="0.25">
      <c r="A6" s="126"/>
      <c r="B6" s="126"/>
      <c r="C6" s="137"/>
      <c r="D6" s="126"/>
      <c r="E6" s="130"/>
      <c r="F6" s="131"/>
      <c r="G6" s="132"/>
      <c r="H6" s="126"/>
      <c r="I6" s="126"/>
      <c r="J6" s="126"/>
      <c r="K6" s="126"/>
      <c r="L6" s="126"/>
      <c r="M6" s="126"/>
      <c r="N6" s="2"/>
    </row>
    <row r="7" spans="1:14" ht="60.75" customHeight="1" x14ac:dyDescent="0.25">
      <c r="A7" s="126"/>
      <c r="B7" s="126"/>
      <c r="C7" s="138"/>
      <c r="D7" s="126"/>
      <c r="E7" s="133"/>
      <c r="F7" s="134"/>
      <c r="G7" s="135"/>
      <c r="H7" s="126"/>
      <c r="I7" s="32" t="s">
        <v>90</v>
      </c>
      <c r="J7" s="32" t="s">
        <v>40</v>
      </c>
      <c r="K7" s="32" t="s">
        <v>38</v>
      </c>
      <c r="L7" s="32" t="s">
        <v>92</v>
      </c>
      <c r="M7" s="32" t="s">
        <v>39</v>
      </c>
      <c r="N7" s="2"/>
    </row>
    <row r="8" spans="1:14" s="38" customFormat="1" ht="12.75" x14ac:dyDescent="0.2">
      <c r="A8" s="36">
        <v>1</v>
      </c>
      <c r="B8" s="36">
        <v>2</v>
      </c>
      <c r="C8" s="36">
        <v>3</v>
      </c>
      <c r="D8" s="36">
        <v>4</v>
      </c>
      <c r="E8" s="124">
        <v>5</v>
      </c>
      <c r="F8" s="124"/>
      <c r="G8" s="124"/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7"/>
    </row>
    <row r="9" spans="1:14" x14ac:dyDescent="0.25">
      <c r="A9" s="112">
        <v>1</v>
      </c>
      <c r="B9" s="112" t="s">
        <v>12</v>
      </c>
      <c r="C9" s="8" t="s">
        <v>13</v>
      </c>
      <c r="D9" s="3"/>
      <c r="E9" s="120"/>
      <c r="F9" s="120"/>
      <c r="G9" s="120"/>
      <c r="H9" s="3"/>
      <c r="I9" s="3"/>
      <c r="J9" s="3"/>
      <c r="K9" s="3"/>
      <c r="L9" s="3"/>
      <c r="M9" s="3"/>
      <c r="N9" s="2"/>
    </row>
    <row r="10" spans="1:14" x14ac:dyDescent="0.25">
      <c r="A10" s="116"/>
      <c r="B10" s="118"/>
      <c r="C10" s="4" t="s">
        <v>4</v>
      </c>
      <c r="D10" s="5"/>
      <c r="E10" s="114"/>
      <c r="F10" s="114"/>
      <c r="G10" s="114"/>
      <c r="H10" s="5"/>
      <c r="I10" s="5"/>
      <c r="J10" s="5"/>
      <c r="K10" s="5"/>
      <c r="L10" s="5"/>
      <c r="M10" s="5"/>
      <c r="N10" s="2"/>
    </row>
    <row r="11" spans="1:14" x14ac:dyDescent="0.25">
      <c r="A11" s="116"/>
      <c r="B11" s="119"/>
      <c r="C11" s="4" t="s">
        <v>4</v>
      </c>
      <c r="D11" s="5"/>
      <c r="E11" s="114"/>
      <c r="F11" s="114"/>
      <c r="G11" s="114"/>
      <c r="H11" s="5"/>
      <c r="I11" s="5"/>
      <c r="J11" s="5"/>
      <c r="K11" s="5"/>
      <c r="L11" s="5"/>
      <c r="M11" s="5"/>
      <c r="N11" s="2"/>
    </row>
    <row r="12" spans="1:14" ht="31.5" x14ac:dyDescent="0.25">
      <c r="A12" s="117"/>
      <c r="B12" s="12" t="s">
        <v>5</v>
      </c>
      <c r="C12" s="7" t="s">
        <v>22</v>
      </c>
      <c r="D12" s="7" t="s">
        <v>22</v>
      </c>
      <c r="E12" s="115" t="s">
        <v>22</v>
      </c>
      <c r="F12" s="115"/>
      <c r="G12" s="115"/>
      <c r="H12" s="7" t="s">
        <v>22</v>
      </c>
      <c r="I12" s="7">
        <f>SUM(I9:I11)</f>
        <v>0</v>
      </c>
      <c r="J12" s="7">
        <f t="shared" ref="J12:L12" si="0">SUM(J9:J11)</f>
        <v>0</v>
      </c>
      <c r="K12" s="7">
        <f t="shared" si="0"/>
        <v>0</v>
      </c>
      <c r="L12" s="7">
        <f t="shared" si="0"/>
        <v>0</v>
      </c>
      <c r="M12" s="7" t="s">
        <v>22</v>
      </c>
      <c r="N12" s="13"/>
    </row>
    <row r="13" spans="1:14" ht="20.25" customHeight="1" x14ac:dyDescent="0.25">
      <c r="A13" s="112">
        <v>2</v>
      </c>
      <c r="B13" s="112" t="s">
        <v>16</v>
      </c>
      <c r="C13" s="8" t="s">
        <v>13</v>
      </c>
      <c r="D13" s="5"/>
      <c r="E13" s="114"/>
      <c r="F13" s="114"/>
      <c r="G13" s="114"/>
      <c r="H13" s="5"/>
      <c r="I13" s="5"/>
      <c r="J13" s="5"/>
      <c r="K13" s="5"/>
      <c r="L13" s="5"/>
      <c r="M13" s="5"/>
      <c r="N13" s="11"/>
    </row>
    <row r="14" spans="1:14" x14ac:dyDescent="0.25">
      <c r="A14" s="106"/>
      <c r="B14" s="106"/>
      <c r="C14" s="4" t="s">
        <v>4</v>
      </c>
      <c r="D14" s="5"/>
      <c r="E14" s="114"/>
      <c r="F14" s="114"/>
      <c r="G14" s="114"/>
      <c r="H14" s="5"/>
      <c r="I14" s="5"/>
      <c r="J14" s="5"/>
      <c r="K14" s="5"/>
      <c r="L14" s="5"/>
      <c r="M14" s="5"/>
      <c r="N14" s="2"/>
    </row>
    <row r="15" spans="1:14" x14ac:dyDescent="0.25">
      <c r="A15" s="106"/>
      <c r="B15" s="113"/>
      <c r="C15" s="4" t="s">
        <v>4</v>
      </c>
      <c r="D15" s="5"/>
      <c r="E15" s="114"/>
      <c r="F15" s="114"/>
      <c r="G15" s="114"/>
      <c r="H15" s="5"/>
      <c r="I15" s="5"/>
      <c r="J15" s="5"/>
      <c r="K15" s="5"/>
      <c r="L15" s="5"/>
      <c r="M15" s="5"/>
      <c r="N15" s="2"/>
    </row>
    <row r="16" spans="1:14" ht="31.5" x14ac:dyDescent="0.25">
      <c r="A16" s="113"/>
      <c r="B16" s="12" t="s">
        <v>5</v>
      </c>
      <c r="C16" s="7" t="s">
        <v>22</v>
      </c>
      <c r="D16" s="7" t="s">
        <v>22</v>
      </c>
      <c r="E16" s="115" t="s">
        <v>22</v>
      </c>
      <c r="F16" s="115"/>
      <c r="G16" s="115"/>
      <c r="H16" s="7" t="s">
        <v>22</v>
      </c>
      <c r="I16" s="7">
        <f>SUM(I13:I15)</f>
        <v>0</v>
      </c>
      <c r="J16" s="7">
        <f t="shared" ref="J16:L16" si="1">SUM(J13:J15)</f>
        <v>0</v>
      </c>
      <c r="K16" s="7">
        <f t="shared" si="1"/>
        <v>0</v>
      </c>
      <c r="L16" s="7">
        <f t="shared" si="1"/>
        <v>0</v>
      </c>
      <c r="M16" s="7" t="s">
        <v>22</v>
      </c>
      <c r="N16" s="2"/>
    </row>
    <row r="17" spans="1:14" ht="15.75" customHeight="1" x14ac:dyDescent="0.25">
      <c r="A17" s="112">
        <v>3</v>
      </c>
      <c r="B17" s="112" t="s">
        <v>14</v>
      </c>
      <c r="C17" s="8" t="s">
        <v>13</v>
      </c>
      <c r="D17" s="3"/>
      <c r="E17" s="120"/>
      <c r="F17" s="120"/>
      <c r="G17" s="120"/>
      <c r="H17" s="3"/>
      <c r="I17" s="3"/>
      <c r="J17" s="3"/>
      <c r="K17" s="3"/>
      <c r="L17" s="3"/>
      <c r="M17" s="3"/>
      <c r="N17" s="2"/>
    </row>
    <row r="18" spans="1:14" x14ac:dyDescent="0.25">
      <c r="A18" s="116"/>
      <c r="B18" s="106"/>
      <c r="C18" s="4" t="s">
        <v>4</v>
      </c>
      <c r="D18" s="5"/>
      <c r="E18" s="114"/>
      <c r="F18" s="114"/>
      <c r="G18" s="114"/>
      <c r="H18" s="5"/>
      <c r="I18" s="5"/>
      <c r="J18" s="5"/>
      <c r="K18" s="5"/>
      <c r="L18" s="5"/>
      <c r="M18" s="5"/>
      <c r="N18" s="2"/>
    </row>
    <row r="19" spans="1:14" x14ac:dyDescent="0.25">
      <c r="A19" s="116"/>
      <c r="B19" s="113"/>
      <c r="C19" s="4" t="s">
        <v>4</v>
      </c>
      <c r="D19" s="5"/>
      <c r="E19" s="114"/>
      <c r="F19" s="114"/>
      <c r="G19" s="114"/>
      <c r="H19" s="5"/>
      <c r="I19" s="5"/>
      <c r="J19" s="5"/>
      <c r="K19" s="5"/>
      <c r="L19" s="5"/>
      <c r="M19" s="5"/>
      <c r="N19" s="2"/>
    </row>
    <row r="20" spans="1:14" ht="31.5" x14ac:dyDescent="0.25">
      <c r="A20" s="117"/>
      <c r="B20" s="12" t="s">
        <v>5</v>
      </c>
      <c r="C20" s="7" t="s">
        <v>22</v>
      </c>
      <c r="D20" s="7" t="s">
        <v>22</v>
      </c>
      <c r="E20" s="115" t="s">
        <v>22</v>
      </c>
      <c r="F20" s="115"/>
      <c r="G20" s="115"/>
      <c r="H20" s="7" t="s">
        <v>22</v>
      </c>
      <c r="I20" s="7">
        <f>SUM(I17:I19)</f>
        <v>0</v>
      </c>
      <c r="J20" s="7">
        <f t="shared" ref="J20:L20" si="2">SUM(J17:J19)</f>
        <v>0</v>
      </c>
      <c r="K20" s="7">
        <f t="shared" si="2"/>
        <v>0</v>
      </c>
      <c r="L20" s="7">
        <f t="shared" si="2"/>
        <v>0</v>
      </c>
      <c r="M20" s="7" t="s">
        <v>22</v>
      </c>
      <c r="N20" s="13"/>
    </row>
    <row r="21" spans="1:14" ht="20.25" customHeight="1" x14ac:dyDescent="0.25">
      <c r="A21" s="112">
        <v>4</v>
      </c>
      <c r="B21" s="112" t="s">
        <v>15</v>
      </c>
      <c r="C21" s="8" t="s">
        <v>13</v>
      </c>
      <c r="D21" s="5"/>
      <c r="E21" s="114"/>
      <c r="F21" s="114"/>
      <c r="G21" s="114"/>
      <c r="H21" s="5"/>
      <c r="I21" s="5"/>
      <c r="J21" s="5"/>
      <c r="K21" s="5"/>
      <c r="L21" s="5"/>
      <c r="M21" s="5"/>
      <c r="N21" s="11"/>
    </row>
    <row r="22" spans="1:14" x14ac:dyDescent="0.25">
      <c r="A22" s="106"/>
      <c r="B22" s="106"/>
      <c r="C22" s="4" t="s">
        <v>4</v>
      </c>
      <c r="D22" s="5"/>
      <c r="E22" s="114"/>
      <c r="F22" s="114"/>
      <c r="G22" s="114"/>
      <c r="H22" s="5"/>
      <c r="I22" s="5"/>
      <c r="J22" s="5"/>
      <c r="K22" s="5"/>
      <c r="L22" s="5"/>
      <c r="M22" s="5"/>
      <c r="N22" s="2"/>
    </row>
    <row r="23" spans="1:14" x14ac:dyDescent="0.25">
      <c r="A23" s="106"/>
      <c r="B23" s="113"/>
      <c r="C23" s="4" t="s">
        <v>4</v>
      </c>
      <c r="D23" s="5"/>
      <c r="E23" s="114"/>
      <c r="F23" s="114"/>
      <c r="G23" s="114"/>
      <c r="H23" s="5"/>
      <c r="I23" s="5"/>
      <c r="J23" s="5"/>
      <c r="K23" s="5"/>
      <c r="L23" s="5"/>
      <c r="M23" s="5"/>
      <c r="N23" s="2"/>
    </row>
    <row r="24" spans="1:14" ht="31.5" x14ac:dyDescent="0.25">
      <c r="A24" s="113"/>
      <c r="B24" s="12" t="s">
        <v>5</v>
      </c>
      <c r="C24" s="7" t="s">
        <v>22</v>
      </c>
      <c r="D24" s="7" t="s">
        <v>22</v>
      </c>
      <c r="E24" s="115" t="s">
        <v>22</v>
      </c>
      <c r="F24" s="115"/>
      <c r="G24" s="115"/>
      <c r="H24" s="7" t="s">
        <v>22</v>
      </c>
      <c r="I24" s="7">
        <f>SUM(I21:I23)</f>
        <v>0</v>
      </c>
      <c r="J24" s="7">
        <f t="shared" ref="J24:L24" si="3">SUM(J21:J23)</f>
        <v>0</v>
      </c>
      <c r="K24" s="7">
        <f t="shared" si="3"/>
        <v>0</v>
      </c>
      <c r="L24" s="7">
        <f t="shared" si="3"/>
        <v>0</v>
      </c>
      <c r="M24" s="7" t="s">
        <v>22</v>
      </c>
      <c r="N24" s="2"/>
    </row>
    <row r="25" spans="1:14" ht="15.75" customHeight="1" x14ac:dyDescent="0.25">
      <c r="A25" s="112">
        <v>5</v>
      </c>
      <c r="C25" s="48" t="s">
        <v>107</v>
      </c>
      <c r="D25" s="49" t="s">
        <v>110</v>
      </c>
      <c r="E25" s="102">
        <v>10480014</v>
      </c>
      <c r="F25" s="103"/>
      <c r="G25" s="50">
        <v>10480014</v>
      </c>
      <c r="H25" s="76" t="s">
        <v>112</v>
      </c>
      <c r="I25" s="51">
        <v>1</v>
      </c>
      <c r="J25" s="48">
        <v>1950</v>
      </c>
      <c r="K25" s="48">
        <v>1950</v>
      </c>
      <c r="L25" s="52">
        <f>J25-K25</f>
        <v>0</v>
      </c>
      <c r="M25" s="69" t="s">
        <v>113</v>
      </c>
      <c r="N25" s="2"/>
    </row>
    <row r="26" spans="1:14" x14ac:dyDescent="0.25">
      <c r="A26" s="106"/>
      <c r="B26" s="65"/>
      <c r="C26" s="48" t="s">
        <v>108</v>
      </c>
      <c r="D26" s="49" t="s">
        <v>111</v>
      </c>
      <c r="E26" s="102">
        <v>10480017</v>
      </c>
      <c r="F26" s="103"/>
      <c r="G26" s="48">
        <v>10480017</v>
      </c>
      <c r="H26" s="77" t="s">
        <v>112</v>
      </c>
      <c r="I26" s="48">
        <v>1</v>
      </c>
      <c r="J26" s="48">
        <v>756</v>
      </c>
      <c r="K26" s="48">
        <v>756</v>
      </c>
      <c r="L26" s="52">
        <f>J26-K26</f>
        <v>0</v>
      </c>
      <c r="M26" s="69" t="s">
        <v>113</v>
      </c>
      <c r="N26" s="2"/>
    </row>
    <row r="27" spans="1:14" x14ac:dyDescent="0.25">
      <c r="A27" s="106"/>
      <c r="B27" s="65"/>
      <c r="C27" s="48" t="s">
        <v>109</v>
      </c>
      <c r="D27" s="49" t="s">
        <v>111</v>
      </c>
      <c r="E27" s="102">
        <v>10481597</v>
      </c>
      <c r="F27" s="103"/>
      <c r="G27" s="48">
        <v>10481597</v>
      </c>
      <c r="H27" s="77" t="s">
        <v>112</v>
      </c>
      <c r="I27" s="48">
        <v>1</v>
      </c>
      <c r="J27" s="48">
        <v>2095</v>
      </c>
      <c r="K27" s="48">
        <v>2095</v>
      </c>
      <c r="L27" s="52">
        <f>J27-K27</f>
        <v>0</v>
      </c>
      <c r="M27" s="69" t="s">
        <v>113</v>
      </c>
      <c r="N27" s="2"/>
    </row>
    <row r="28" spans="1:14" x14ac:dyDescent="0.25">
      <c r="A28" s="106"/>
      <c r="B28" s="65"/>
      <c r="C28" s="48" t="s">
        <v>114</v>
      </c>
      <c r="D28" s="49" t="s">
        <v>137</v>
      </c>
      <c r="E28" s="121">
        <v>10480025</v>
      </c>
      <c r="F28" s="122"/>
      <c r="G28" s="48"/>
      <c r="H28" s="77" t="s">
        <v>112</v>
      </c>
      <c r="I28" s="48">
        <v>1</v>
      </c>
      <c r="J28" s="48">
        <v>2710</v>
      </c>
      <c r="K28" s="48">
        <v>2710</v>
      </c>
      <c r="L28" s="52">
        <f t="shared" ref="L28:L41" si="4">J28-K28</f>
        <v>0</v>
      </c>
      <c r="M28" s="69" t="s">
        <v>113</v>
      </c>
      <c r="N28" s="2"/>
    </row>
    <row r="29" spans="1:14" x14ac:dyDescent="0.25">
      <c r="A29" s="106"/>
      <c r="B29" s="65"/>
      <c r="C29" s="53" t="s">
        <v>115</v>
      </c>
      <c r="D29" s="49" t="s">
        <v>111</v>
      </c>
      <c r="E29" s="121">
        <v>10480026</v>
      </c>
      <c r="F29" s="122"/>
      <c r="G29" s="44"/>
      <c r="H29" s="77" t="s">
        <v>112</v>
      </c>
      <c r="I29" s="53">
        <v>1</v>
      </c>
      <c r="J29" s="53">
        <v>1859</v>
      </c>
      <c r="K29" s="53">
        <v>1859</v>
      </c>
      <c r="L29" s="52">
        <f t="shared" si="4"/>
        <v>0</v>
      </c>
      <c r="M29" s="69" t="s">
        <v>113</v>
      </c>
      <c r="N29" s="2"/>
    </row>
    <row r="30" spans="1:14" x14ac:dyDescent="0.25">
      <c r="A30" s="106"/>
      <c r="B30" s="65"/>
      <c r="C30" s="53" t="s">
        <v>116</v>
      </c>
      <c r="D30" s="49" t="s">
        <v>111</v>
      </c>
      <c r="E30" s="121">
        <v>10480083</v>
      </c>
      <c r="F30" s="122"/>
      <c r="G30" s="44"/>
      <c r="H30" s="77" t="s">
        <v>112</v>
      </c>
      <c r="I30" s="53">
        <v>1</v>
      </c>
      <c r="J30" s="53">
        <v>2740</v>
      </c>
      <c r="K30" s="53">
        <v>2740</v>
      </c>
      <c r="L30" s="52">
        <f t="shared" si="4"/>
        <v>0</v>
      </c>
      <c r="M30" s="69" t="s">
        <v>113</v>
      </c>
      <c r="N30" s="2"/>
    </row>
    <row r="31" spans="1:14" x14ac:dyDescent="0.25">
      <c r="A31" s="106"/>
      <c r="B31" s="65"/>
      <c r="C31" s="48" t="s">
        <v>117</v>
      </c>
      <c r="D31" s="49" t="s">
        <v>111</v>
      </c>
      <c r="E31" s="102">
        <v>10480029</v>
      </c>
      <c r="F31" s="103"/>
      <c r="G31" s="44"/>
      <c r="H31" s="77" t="s">
        <v>112</v>
      </c>
      <c r="I31" s="48">
        <v>1</v>
      </c>
      <c r="J31" s="48">
        <v>2269</v>
      </c>
      <c r="K31" s="48">
        <v>2269</v>
      </c>
      <c r="L31" s="52">
        <f t="shared" si="4"/>
        <v>0</v>
      </c>
      <c r="M31" s="69" t="s">
        <v>113</v>
      </c>
      <c r="N31" s="2"/>
    </row>
    <row r="32" spans="1:14" x14ac:dyDescent="0.25">
      <c r="A32" s="106"/>
      <c r="B32" s="65"/>
      <c r="C32" s="54" t="s">
        <v>117</v>
      </c>
      <c r="D32" s="49" t="s">
        <v>111</v>
      </c>
      <c r="E32" s="102">
        <v>10480028</v>
      </c>
      <c r="F32" s="103"/>
      <c r="G32" s="44"/>
      <c r="H32" s="77" t="s">
        <v>112</v>
      </c>
      <c r="I32" s="54">
        <v>1</v>
      </c>
      <c r="J32" s="54">
        <v>2269</v>
      </c>
      <c r="K32" s="54">
        <v>2269</v>
      </c>
      <c r="L32" s="52">
        <f t="shared" si="4"/>
        <v>0</v>
      </c>
      <c r="M32" s="69" t="s">
        <v>113</v>
      </c>
      <c r="N32" s="2"/>
    </row>
    <row r="33" spans="1:14" ht="38.25" x14ac:dyDescent="0.25">
      <c r="A33" s="106"/>
      <c r="B33" s="65"/>
      <c r="C33" s="48" t="s">
        <v>118</v>
      </c>
      <c r="D33" s="49" t="s">
        <v>138</v>
      </c>
      <c r="E33" s="102">
        <v>10480032</v>
      </c>
      <c r="F33" s="103"/>
      <c r="G33" s="44"/>
      <c r="H33" s="77" t="s">
        <v>112</v>
      </c>
      <c r="I33" s="48">
        <v>1</v>
      </c>
      <c r="J33" s="48">
        <v>5686</v>
      </c>
      <c r="K33" s="57">
        <v>5686</v>
      </c>
      <c r="L33" s="52">
        <f t="shared" si="4"/>
        <v>0</v>
      </c>
      <c r="M33" s="69" t="s">
        <v>113</v>
      </c>
      <c r="N33" s="2"/>
    </row>
    <row r="34" spans="1:14" ht="25.5" x14ac:dyDescent="0.25">
      <c r="A34" s="106"/>
      <c r="B34" s="65"/>
      <c r="C34" s="48" t="s">
        <v>119</v>
      </c>
      <c r="D34" s="49" t="s">
        <v>138</v>
      </c>
      <c r="E34" s="102">
        <v>10480034</v>
      </c>
      <c r="F34" s="103"/>
      <c r="G34" s="44"/>
      <c r="H34" s="77" t="s">
        <v>112</v>
      </c>
      <c r="I34" s="48">
        <v>1</v>
      </c>
      <c r="J34" s="48">
        <v>18418</v>
      </c>
      <c r="K34" s="57">
        <v>18418</v>
      </c>
      <c r="L34" s="52">
        <f t="shared" si="4"/>
        <v>0</v>
      </c>
      <c r="M34" s="69" t="s">
        <v>113</v>
      </c>
      <c r="N34" s="2"/>
    </row>
    <row r="35" spans="1:14" x14ac:dyDescent="0.25">
      <c r="A35" s="106"/>
      <c r="B35" s="65"/>
      <c r="C35" s="48" t="s">
        <v>120</v>
      </c>
      <c r="D35" s="49" t="s">
        <v>138</v>
      </c>
      <c r="E35" s="102">
        <v>10480036</v>
      </c>
      <c r="F35" s="103"/>
      <c r="G35" s="44"/>
      <c r="H35" s="77" t="s">
        <v>112</v>
      </c>
      <c r="I35" s="48">
        <v>1</v>
      </c>
      <c r="J35" s="48">
        <v>4348</v>
      </c>
      <c r="K35" s="57">
        <v>4348</v>
      </c>
      <c r="L35" s="52">
        <f t="shared" si="4"/>
        <v>0</v>
      </c>
      <c r="M35" s="69" t="s">
        <v>113</v>
      </c>
      <c r="N35" s="2"/>
    </row>
    <row r="36" spans="1:14" x14ac:dyDescent="0.25">
      <c r="A36" s="106"/>
      <c r="B36" s="65"/>
      <c r="C36" s="48" t="s">
        <v>121</v>
      </c>
      <c r="D36" s="49" t="s">
        <v>138</v>
      </c>
      <c r="E36" s="102">
        <v>10480037</v>
      </c>
      <c r="F36" s="103"/>
      <c r="G36" s="44"/>
      <c r="H36" s="77" t="s">
        <v>112</v>
      </c>
      <c r="I36" s="48">
        <v>1</v>
      </c>
      <c r="J36" s="48">
        <v>2351</v>
      </c>
      <c r="K36" s="57">
        <v>2351</v>
      </c>
      <c r="L36" s="52">
        <f t="shared" si="4"/>
        <v>0</v>
      </c>
      <c r="M36" s="69" t="s">
        <v>113</v>
      </c>
      <c r="N36" s="2"/>
    </row>
    <row r="37" spans="1:14" x14ac:dyDescent="0.25">
      <c r="A37" s="106"/>
      <c r="B37" s="65"/>
      <c r="C37" s="48" t="s">
        <v>122</v>
      </c>
      <c r="D37" s="49" t="s">
        <v>138</v>
      </c>
      <c r="E37" s="102">
        <v>10480038</v>
      </c>
      <c r="F37" s="103"/>
      <c r="G37" s="44"/>
      <c r="H37" s="77" t="s">
        <v>112</v>
      </c>
      <c r="I37" s="48">
        <v>1</v>
      </c>
      <c r="J37" s="48">
        <v>1683</v>
      </c>
      <c r="K37" s="57">
        <v>1683</v>
      </c>
      <c r="L37" s="52">
        <f t="shared" si="4"/>
        <v>0</v>
      </c>
      <c r="M37" s="69" t="s">
        <v>113</v>
      </c>
      <c r="N37" s="2"/>
    </row>
    <row r="38" spans="1:14" ht="25.5" x14ac:dyDescent="0.25">
      <c r="A38" s="106"/>
      <c r="B38" s="65"/>
      <c r="C38" s="48" t="s">
        <v>123</v>
      </c>
      <c r="D38" s="49" t="s">
        <v>138</v>
      </c>
      <c r="E38" s="102">
        <v>10480039</v>
      </c>
      <c r="F38" s="103"/>
      <c r="G38" s="44"/>
      <c r="H38" s="77" t="s">
        <v>112</v>
      </c>
      <c r="I38" s="48">
        <v>1</v>
      </c>
      <c r="J38" s="48">
        <v>4669</v>
      </c>
      <c r="K38" s="57">
        <v>4669</v>
      </c>
      <c r="L38" s="52">
        <f t="shared" si="4"/>
        <v>0</v>
      </c>
      <c r="M38" s="69" t="s">
        <v>113</v>
      </c>
      <c r="N38" s="2"/>
    </row>
    <row r="39" spans="1:14" ht="25.5" x14ac:dyDescent="0.25">
      <c r="A39" s="106"/>
      <c r="B39" s="65"/>
      <c r="C39" s="48" t="s">
        <v>124</v>
      </c>
      <c r="D39" s="49" t="s">
        <v>138</v>
      </c>
      <c r="E39" s="102">
        <v>10480040</v>
      </c>
      <c r="F39" s="103"/>
      <c r="G39" s="44"/>
      <c r="H39" s="77" t="s">
        <v>112</v>
      </c>
      <c r="I39" s="48">
        <v>1</v>
      </c>
      <c r="J39" s="48">
        <v>5888</v>
      </c>
      <c r="K39" s="57">
        <v>5888</v>
      </c>
      <c r="L39" s="52">
        <f t="shared" si="4"/>
        <v>0</v>
      </c>
      <c r="M39" s="69" t="s">
        <v>113</v>
      </c>
      <c r="N39" s="2"/>
    </row>
    <row r="40" spans="1:14" ht="25.5" x14ac:dyDescent="0.25">
      <c r="A40" s="106"/>
      <c r="B40" s="65"/>
      <c r="C40" s="48" t="s">
        <v>125</v>
      </c>
      <c r="D40" s="49" t="s">
        <v>138</v>
      </c>
      <c r="E40" s="102">
        <v>10480041</v>
      </c>
      <c r="F40" s="103"/>
      <c r="G40" s="44"/>
      <c r="H40" s="77" t="s">
        <v>112</v>
      </c>
      <c r="I40" s="48">
        <v>1</v>
      </c>
      <c r="J40" s="48">
        <v>7354</v>
      </c>
      <c r="K40" s="57">
        <v>7354</v>
      </c>
      <c r="L40" s="52">
        <f t="shared" si="4"/>
        <v>0</v>
      </c>
      <c r="M40" s="69" t="s">
        <v>113</v>
      </c>
      <c r="N40" s="2"/>
    </row>
    <row r="41" spans="1:14" x14ac:dyDescent="0.25">
      <c r="A41" s="106"/>
      <c r="B41" s="65"/>
      <c r="C41" s="55" t="s">
        <v>126</v>
      </c>
      <c r="D41" s="49" t="s">
        <v>111</v>
      </c>
      <c r="E41" s="102">
        <v>10480226</v>
      </c>
      <c r="F41" s="103"/>
      <c r="G41" s="44"/>
      <c r="H41" s="77" t="s">
        <v>112</v>
      </c>
      <c r="I41" s="48">
        <v>1</v>
      </c>
      <c r="J41" s="48">
        <v>544</v>
      </c>
      <c r="K41" s="57">
        <v>544</v>
      </c>
      <c r="L41" s="52">
        <f t="shared" si="4"/>
        <v>0</v>
      </c>
      <c r="M41" s="69" t="s">
        <v>113</v>
      </c>
      <c r="N41" s="2"/>
    </row>
    <row r="42" spans="1:14" ht="25.5" x14ac:dyDescent="0.25">
      <c r="A42" s="106"/>
      <c r="B42" s="65"/>
      <c r="C42" s="48" t="s">
        <v>127</v>
      </c>
      <c r="D42" s="56" t="s">
        <v>139</v>
      </c>
      <c r="E42" s="102">
        <v>10480046</v>
      </c>
      <c r="F42" s="103"/>
      <c r="G42" s="44"/>
      <c r="H42" s="77" t="s">
        <v>112</v>
      </c>
      <c r="I42" s="48">
        <v>1</v>
      </c>
      <c r="J42" s="48">
        <v>23866</v>
      </c>
      <c r="K42" s="58">
        <v>23866</v>
      </c>
      <c r="L42" s="59">
        <f>J42-K42</f>
        <v>0</v>
      </c>
      <c r="M42" s="69" t="s">
        <v>113</v>
      </c>
      <c r="N42" s="2"/>
    </row>
    <row r="43" spans="1:14" ht="25.5" x14ac:dyDescent="0.25">
      <c r="A43" s="106"/>
      <c r="B43" s="65"/>
      <c r="C43" s="48" t="s">
        <v>128</v>
      </c>
      <c r="D43" s="56" t="s">
        <v>139</v>
      </c>
      <c r="E43" s="102">
        <v>10480046</v>
      </c>
      <c r="F43" s="103"/>
      <c r="G43" s="44"/>
      <c r="H43" s="77" t="s">
        <v>112</v>
      </c>
      <c r="I43" s="48">
        <v>1</v>
      </c>
      <c r="J43" s="48">
        <v>23144</v>
      </c>
      <c r="K43" s="58">
        <v>23144</v>
      </c>
      <c r="L43" s="59">
        <f t="shared" ref="L43:L52" si="5">J43-K43</f>
        <v>0</v>
      </c>
      <c r="M43" s="69" t="s">
        <v>113</v>
      </c>
      <c r="N43" s="2"/>
    </row>
    <row r="44" spans="1:14" ht="25.5" x14ac:dyDescent="0.25">
      <c r="A44" s="106"/>
      <c r="B44" s="65"/>
      <c r="C44" s="48" t="s">
        <v>129</v>
      </c>
      <c r="D44" s="56" t="s">
        <v>139</v>
      </c>
      <c r="E44" s="102">
        <v>10480046</v>
      </c>
      <c r="F44" s="103"/>
      <c r="G44" s="44"/>
      <c r="H44" s="77" t="s">
        <v>112</v>
      </c>
      <c r="I44" s="48">
        <v>1</v>
      </c>
      <c r="J44" s="48">
        <v>23889</v>
      </c>
      <c r="K44" s="58">
        <v>23889</v>
      </c>
      <c r="L44" s="59">
        <f t="shared" si="5"/>
        <v>0</v>
      </c>
      <c r="M44" s="69" t="s">
        <v>113</v>
      </c>
      <c r="N44" s="2"/>
    </row>
    <row r="45" spans="1:14" ht="25.5" x14ac:dyDescent="0.25">
      <c r="A45" s="106"/>
      <c r="B45" s="65"/>
      <c r="C45" s="48" t="s">
        <v>130</v>
      </c>
      <c r="D45" s="56" t="s">
        <v>139</v>
      </c>
      <c r="E45" s="102">
        <v>10480046</v>
      </c>
      <c r="F45" s="103"/>
      <c r="G45" s="44"/>
      <c r="H45" s="77" t="s">
        <v>112</v>
      </c>
      <c r="I45" s="48">
        <v>1</v>
      </c>
      <c r="J45" s="48">
        <v>7471</v>
      </c>
      <c r="K45" s="58">
        <v>7471</v>
      </c>
      <c r="L45" s="59">
        <f t="shared" si="5"/>
        <v>0</v>
      </c>
      <c r="M45" s="69" t="s">
        <v>113</v>
      </c>
      <c r="N45" s="2"/>
    </row>
    <row r="46" spans="1:14" ht="38.25" x14ac:dyDescent="0.25">
      <c r="A46" s="106"/>
      <c r="B46" s="65"/>
      <c r="C46" s="48" t="s">
        <v>131</v>
      </c>
      <c r="D46" s="56" t="s">
        <v>139</v>
      </c>
      <c r="E46" s="102">
        <v>10480046</v>
      </c>
      <c r="F46" s="103"/>
      <c r="G46" s="44"/>
      <c r="H46" s="77" t="s">
        <v>112</v>
      </c>
      <c r="I46" s="48">
        <v>1</v>
      </c>
      <c r="J46" s="48">
        <v>18249</v>
      </c>
      <c r="K46" s="58">
        <v>18249</v>
      </c>
      <c r="L46" s="59">
        <f t="shared" si="5"/>
        <v>0</v>
      </c>
      <c r="M46" s="69" t="s">
        <v>113</v>
      </c>
      <c r="N46" s="2"/>
    </row>
    <row r="47" spans="1:14" ht="40.5" customHeight="1" x14ac:dyDescent="0.25">
      <c r="A47" s="106"/>
      <c r="B47" s="65"/>
      <c r="C47" s="55" t="s">
        <v>143</v>
      </c>
      <c r="D47" s="56" t="s">
        <v>139</v>
      </c>
      <c r="E47" s="102">
        <v>10480049</v>
      </c>
      <c r="F47" s="103"/>
      <c r="G47" s="44"/>
      <c r="H47" s="77" t="s">
        <v>112</v>
      </c>
      <c r="I47" s="54">
        <v>8</v>
      </c>
      <c r="J47" s="54">
        <v>16440</v>
      </c>
      <c r="K47" s="58">
        <v>16440</v>
      </c>
      <c r="L47" s="59">
        <f t="shared" si="5"/>
        <v>0</v>
      </c>
      <c r="M47" s="69" t="s">
        <v>113</v>
      </c>
      <c r="N47" s="2"/>
    </row>
    <row r="48" spans="1:14" x14ac:dyDescent="0.25">
      <c r="A48" s="106"/>
      <c r="B48" s="106" t="s">
        <v>17</v>
      </c>
      <c r="C48" s="48" t="s">
        <v>132</v>
      </c>
      <c r="D48" s="56" t="s">
        <v>139</v>
      </c>
      <c r="E48" s="102">
        <v>10480050</v>
      </c>
      <c r="F48" s="103"/>
      <c r="G48" s="44"/>
      <c r="H48" s="77" t="s">
        <v>112</v>
      </c>
      <c r="I48" s="48">
        <v>8</v>
      </c>
      <c r="J48" s="48">
        <v>11432</v>
      </c>
      <c r="K48" s="58">
        <v>11432</v>
      </c>
      <c r="L48" s="59">
        <f t="shared" si="5"/>
        <v>0</v>
      </c>
      <c r="M48" s="69" t="s">
        <v>113</v>
      </c>
      <c r="N48" s="2"/>
    </row>
    <row r="49" spans="1:14" ht="38.25" x14ac:dyDescent="0.25">
      <c r="A49" s="106"/>
      <c r="B49" s="106"/>
      <c r="C49" s="48" t="s">
        <v>133</v>
      </c>
      <c r="D49" s="56" t="s">
        <v>139</v>
      </c>
      <c r="E49" s="102">
        <v>10480048</v>
      </c>
      <c r="F49" s="103"/>
      <c r="G49" s="44"/>
      <c r="H49" s="77" t="s">
        <v>112</v>
      </c>
      <c r="I49" s="48">
        <v>1</v>
      </c>
      <c r="J49" s="48">
        <v>4474</v>
      </c>
      <c r="K49" s="58">
        <v>4474</v>
      </c>
      <c r="L49" s="59">
        <f t="shared" si="5"/>
        <v>0</v>
      </c>
      <c r="M49" s="69" t="s">
        <v>113</v>
      </c>
      <c r="N49" s="2"/>
    </row>
    <row r="50" spans="1:14" ht="25.5" x14ac:dyDescent="0.25">
      <c r="A50" s="106"/>
      <c r="B50" s="65"/>
      <c r="C50" s="48" t="s">
        <v>134</v>
      </c>
      <c r="D50" s="56" t="s">
        <v>139</v>
      </c>
      <c r="E50" s="102">
        <v>10480046</v>
      </c>
      <c r="F50" s="103"/>
      <c r="G50" s="44"/>
      <c r="H50" s="77" t="s">
        <v>112</v>
      </c>
      <c r="I50" s="48">
        <v>1</v>
      </c>
      <c r="J50" s="48">
        <v>5224</v>
      </c>
      <c r="K50" s="58">
        <v>5224</v>
      </c>
      <c r="L50" s="59">
        <f t="shared" si="5"/>
        <v>0</v>
      </c>
      <c r="M50" s="69" t="s">
        <v>113</v>
      </c>
      <c r="N50" s="2"/>
    </row>
    <row r="51" spans="1:14" ht="38.25" x14ac:dyDescent="0.25">
      <c r="A51" s="106"/>
      <c r="B51" s="65"/>
      <c r="C51" s="48" t="s">
        <v>135</v>
      </c>
      <c r="D51" s="56" t="s">
        <v>139</v>
      </c>
      <c r="E51" s="102">
        <v>10480046</v>
      </c>
      <c r="F51" s="103"/>
      <c r="G51" s="44"/>
      <c r="H51" s="77" t="s">
        <v>112</v>
      </c>
      <c r="I51" s="48">
        <v>1</v>
      </c>
      <c r="J51" s="48">
        <v>16102</v>
      </c>
      <c r="K51" s="58">
        <v>16102</v>
      </c>
      <c r="L51" s="59">
        <f t="shared" si="5"/>
        <v>0</v>
      </c>
      <c r="M51" s="69" t="s">
        <v>113</v>
      </c>
      <c r="N51" s="2"/>
    </row>
    <row r="52" spans="1:14" x14ac:dyDescent="0.25">
      <c r="A52" s="106"/>
      <c r="B52" s="65"/>
      <c r="C52" s="48" t="s">
        <v>136</v>
      </c>
      <c r="D52" s="56" t="s">
        <v>139</v>
      </c>
      <c r="E52" s="102">
        <v>10480046</v>
      </c>
      <c r="F52" s="103"/>
      <c r="G52" s="44"/>
      <c r="H52" s="77" t="s">
        <v>112</v>
      </c>
      <c r="I52" s="48">
        <v>1</v>
      </c>
      <c r="J52" s="48">
        <v>13285</v>
      </c>
      <c r="K52" s="58">
        <v>13285</v>
      </c>
      <c r="L52" s="59">
        <f t="shared" si="5"/>
        <v>0</v>
      </c>
      <c r="M52" s="69" t="s">
        <v>113</v>
      </c>
      <c r="N52" s="2"/>
    </row>
    <row r="53" spans="1:14" ht="38.25" x14ac:dyDescent="0.25">
      <c r="A53" s="106"/>
      <c r="B53" s="65"/>
      <c r="C53" s="50" t="s">
        <v>140</v>
      </c>
      <c r="D53" s="56" t="s">
        <v>139</v>
      </c>
      <c r="E53" s="102">
        <v>10480047</v>
      </c>
      <c r="F53" s="103"/>
      <c r="G53" s="50">
        <v>10480047</v>
      </c>
      <c r="H53" s="77" t="s">
        <v>112</v>
      </c>
      <c r="I53" s="48">
        <v>1</v>
      </c>
      <c r="J53" s="48">
        <v>807</v>
      </c>
      <c r="K53" s="58">
        <v>807</v>
      </c>
      <c r="L53" s="59">
        <f>J53-K53</f>
        <v>0</v>
      </c>
      <c r="M53" s="44"/>
      <c r="N53" s="2"/>
    </row>
    <row r="54" spans="1:14" ht="25.5" x14ac:dyDescent="0.25">
      <c r="A54" s="106"/>
      <c r="B54" s="65"/>
      <c r="C54" s="60" t="s">
        <v>141</v>
      </c>
      <c r="D54" s="56" t="s">
        <v>142</v>
      </c>
      <c r="E54" s="107">
        <v>104830395</v>
      </c>
      <c r="F54" s="108"/>
      <c r="G54" s="60">
        <v>104830395</v>
      </c>
      <c r="H54" s="77" t="s">
        <v>112</v>
      </c>
      <c r="I54" s="61">
        <v>1</v>
      </c>
      <c r="J54" s="61">
        <v>6086</v>
      </c>
      <c r="K54" s="62">
        <v>4970.5600000000004</v>
      </c>
      <c r="L54" s="59">
        <f>J54-K54</f>
        <v>1115.4399999999996</v>
      </c>
      <c r="M54" s="44"/>
      <c r="N54" s="2"/>
    </row>
    <row r="55" spans="1:14" ht="25.5" x14ac:dyDescent="0.25">
      <c r="A55" s="106"/>
      <c r="B55" s="65"/>
      <c r="C55" s="60" t="s">
        <v>141</v>
      </c>
      <c r="D55" s="56" t="s">
        <v>142</v>
      </c>
      <c r="E55" s="107">
        <v>104830396</v>
      </c>
      <c r="F55" s="108"/>
      <c r="G55" s="60">
        <v>104830396</v>
      </c>
      <c r="H55" s="77" t="s">
        <v>112</v>
      </c>
      <c r="I55" s="61">
        <v>1</v>
      </c>
      <c r="J55" s="61">
        <v>6086</v>
      </c>
      <c r="K55" s="62">
        <v>4970.5600000000004</v>
      </c>
      <c r="L55" s="59">
        <f t="shared" ref="L55:L69" si="6">J55-K55</f>
        <v>1115.4399999999996</v>
      </c>
      <c r="M55" s="44"/>
      <c r="N55" s="2"/>
    </row>
    <row r="56" spans="1:14" ht="25.5" x14ac:dyDescent="0.25">
      <c r="A56" s="106"/>
      <c r="B56" s="65"/>
      <c r="C56" s="60" t="s">
        <v>141</v>
      </c>
      <c r="D56" s="56" t="s">
        <v>142</v>
      </c>
      <c r="E56" s="107">
        <v>104830397</v>
      </c>
      <c r="F56" s="108"/>
      <c r="G56" s="60">
        <v>104830397</v>
      </c>
      <c r="H56" s="77" t="s">
        <v>112</v>
      </c>
      <c r="I56" s="61">
        <v>1</v>
      </c>
      <c r="J56" s="61">
        <v>6086</v>
      </c>
      <c r="K56" s="62">
        <v>4970.5600000000004</v>
      </c>
      <c r="L56" s="59">
        <f t="shared" si="6"/>
        <v>1115.4399999999996</v>
      </c>
      <c r="M56" s="44"/>
      <c r="N56" s="2"/>
    </row>
    <row r="57" spans="1:14" ht="25.5" x14ac:dyDescent="0.25">
      <c r="A57" s="106"/>
      <c r="B57" s="65"/>
      <c r="C57" s="60" t="s">
        <v>141</v>
      </c>
      <c r="D57" s="56" t="s">
        <v>142</v>
      </c>
      <c r="E57" s="107">
        <v>104830398</v>
      </c>
      <c r="F57" s="108"/>
      <c r="G57" s="60">
        <v>104830398</v>
      </c>
      <c r="H57" s="77" t="s">
        <v>112</v>
      </c>
      <c r="I57" s="61">
        <v>1</v>
      </c>
      <c r="J57" s="61">
        <v>6086</v>
      </c>
      <c r="K57" s="62">
        <v>4970.5600000000004</v>
      </c>
      <c r="L57" s="59">
        <f t="shared" si="6"/>
        <v>1115.4399999999996</v>
      </c>
      <c r="M57" s="44"/>
      <c r="N57" s="2"/>
    </row>
    <row r="58" spans="1:14" ht="25.5" x14ac:dyDescent="0.25">
      <c r="A58" s="106"/>
      <c r="B58" s="65"/>
      <c r="C58" s="60" t="s">
        <v>141</v>
      </c>
      <c r="D58" s="56" t="s">
        <v>142</v>
      </c>
      <c r="E58" s="107">
        <v>104830399</v>
      </c>
      <c r="F58" s="108"/>
      <c r="G58" s="60">
        <v>104830399</v>
      </c>
      <c r="H58" s="77" t="s">
        <v>112</v>
      </c>
      <c r="I58" s="61">
        <v>1</v>
      </c>
      <c r="J58" s="61">
        <v>6086</v>
      </c>
      <c r="K58" s="62">
        <v>4970.5600000000004</v>
      </c>
      <c r="L58" s="59">
        <f t="shared" si="6"/>
        <v>1115.4399999999996</v>
      </c>
      <c r="M58" s="44"/>
      <c r="N58" s="2"/>
    </row>
    <row r="59" spans="1:14" ht="25.5" x14ac:dyDescent="0.25">
      <c r="A59" s="106"/>
      <c r="B59" s="65"/>
      <c r="C59" s="60" t="s">
        <v>141</v>
      </c>
      <c r="D59" s="56" t="s">
        <v>142</v>
      </c>
      <c r="E59" s="107">
        <v>104830400</v>
      </c>
      <c r="F59" s="108"/>
      <c r="G59" s="60">
        <v>104830400</v>
      </c>
      <c r="H59" s="77" t="s">
        <v>112</v>
      </c>
      <c r="I59" s="61">
        <v>1</v>
      </c>
      <c r="J59" s="61">
        <v>6086</v>
      </c>
      <c r="K59" s="62">
        <v>4970.5600000000004</v>
      </c>
      <c r="L59" s="59">
        <f t="shared" si="6"/>
        <v>1115.4399999999996</v>
      </c>
      <c r="M59" s="44"/>
      <c r="N59" s="2"/>
    </row>
    <row r="60" spans="1:14" ht="25.5" x14ac:dyDescent="0.25">
      <c r="A60" s="106"/>
      <c r="B60" s="65"/>
      <c r="C60" s="60" t="s">
        <v>141</v>
      </c>
      <c r="D60" s="56" t="s">
        <v>142</v>
      </c>
      <c r="E60" s="107">
        <v>104830401</v>
      </c>
      <c r="F60" s="108"/>
      <c r="G60" s="60">
        <v>104830401</v>
      </c>
      <c r="H60" s="77" t="s">
        <v>112</v>
      </c>
      <c r="I60" s="61">
        <v>1</v>
      </c>
      <c r="J60" s="61">
        <v>6086</v>
      </c>
      <c r="K60" s="62">
        <v>4970.5600000000004</v>
      </c>
      <c r="L60" s="59">
        <f t="shared" si="6"/>
        <v>1115.4399999999996</v>
      </c>
      <c r="M60" s="44"/>
      <c r="N60" s="2"/>
    </row>
    <row r="61" spans="1:14" ht="25.5" x14ac:dyDescent="0.25">
      <c r="A61" s="106"/>
      <c r="B61" s="65"/>
      <c r="C61" s="60" t="s">
        <v>141</v>
      </c>
      <c r="D61" s="56" t="s">
        <v>142</v>
      </c>
      <c r="E61" s="107">
        <v>104830402</v>
      </c>
      <c r="F61" s="108"/>
      <c r="G61" s="60">
        <v>104830402</v>
      </c>
      <c r="H61" s="77" t="s">
        <v>112</v>
      </c>
      <c r="I61" s="61">
        <v>1</v>
      </c>
      <c r="J61" s="61">
        <v>6086</v>
      </c>
      <c r="K61" s="62">
        <v>4970.5600000000004</v>
      </c>
      <c r="L61" s="59">
        <f t="shared" si="6"/>
        <v>1115.4399999999996</v>
      </c>
      <c r="M61" s="44"/>
      <c r="N61" s="2"/>
    </row>
    <row r="62" spans="1:14" ht="25.5" x14ac:dyDescent="0.25">
      <c r="A62" s="116"/>
      <c r="B62" s="65"/>
      <c r="C62" s="60" t="s">
        <v>141</v>
      </c>
      <c r="D62" s="56" t="s">
        <v>142</v>
      </c>
      <c r="E62" s="107">
        <v>104830403</v>
      </c>
      <c r="F62" s="108"/>
      <c r="G62" s="60">
        <v>104830403</v>
      </c>
      <c r="H62" s="77" t="s">
        <v>112</v>
      </c>
      <c r="I62" s="61">
        <v>1</v>
      </c>
      <c r="J62" s="61">
        <v>6086</v>
      </c>
      <c r="K62" s="62">
        <v>4970.5600000000004</v>
      </c>
      <c r="L62" s="59">
        <f t="shared" si="6"/>
        <v>1115.4399999999996</v>
      </c>
      <c r="M62" s="5"/>
      <c r="N62" s="2"/>
    </row>
    <row r="63" spans="1:14" ht="25.5" x14ac:dyDescent="0.25">
      <c r="A63" s="116"/>
      <c r="B63" s="123"/>
      <c r="C63" s="60" t="s">
        <v>141</v>
      </c>
      <c r="D63" s="56" t="s">
        <v>142</v>
      </c>
      <c r="E63" s="107">
        <v>104830404</v>
      </c>
      <c r="F63" s="108"/>
      <c r="G63" s="60">
        <v>104830404</v>
      </c>
      <c r="H63" s="77" t="s">
        <v>112</v>
      </c>
      <c r="I63" s="61">
        <v>1</v>
      </c>
      <c r="J63" s="61">
        <v>6086</v>
      </c>
      <c r="K63" s="62">
        <v>4970.5600000000004</v>
      </c>
      <c r="L63" s="59">
        <f t="shared" si="6"/>
        <v>1115.4399999999996</v>
      </c>
      <c r="M63" s="5"/>
      <c r="N63" s="2"/>
    </row>
    <row r="64" spans="1:14" x14ac:dyDescent="0.25">
      <c r="A64" s="116"/>
      <c r="B64" s="123"/>
      <c r="C64" s="67" t="s">
        <v>149</v>
      </c>
      <c r="D64" s="49" t="s">
        <v>151</v>
      </c>
      <c r="E64" s="104">
        <v>10480051</v>
      </c>
      <c r="F64" s="105"/>
      <c r="G64" s="60"/>
      <c r="H64" s="76" t="s">
        <v>112</v>
      </c>
      <c r="I64" s="51">
        <v>1</v>
      </c>
      <c r="J64" s="68">
        <v>9845</v>
      </c>
      <c r="K64" s="101">
        <v>5578.7</v>
      </c>
      <c r="L64" s="52">
        <f t="shared" si="6"/>
        <v>4266.3</v>
      </c>
      <c r="M64" s="69" t="s">
        <v>113</v>
      </c>
      <c r="N64" s="2"/>
    </row>
    <row r="65" spans="1:14" x14ac:dyDescent="0.25">
      <c r="A65" s="116"/>
      <c r="B65" s="65"/>
      <c r="C65" s="67" t="s">
        <v>149</v>
      </c>
      <c r="D65" s="49" t="s">
        <v>151</v>
      </c>
      <c r="E65" s="104">
        <v>10480052</v>
      </c>
      <c r="F65" s="105"/>
      <c r="G65" s="60"/>
      <c r="H65" s="76" t="s">
        <v>112</v>
      </c>
      <c r="I65" s="51">
        <v>1</v>
      </c>
      <c r="J65" s="68">
        <v>9845</v>
      </c>
      <c r="K65" s="101">
        <v>5578.7</v>
      </c>
      <c r="L65" s="52">
        <f t="shared" si="6"/>
        <v>4266.3</v>
      </c>
      <c r="M65" s="69" t="s">
        <v>113</v>
      </c>
      <c r="N65" s="2"/>
    </row>
    <row r="66" spans="1:14" x14ac:dyDescent="0.25">
      <c r="A66" s="116"/>
      <c r="B66" s="65"/>
      <c r="C66" s="67" t="s">
        <v>149</v>
      </c>
      <c r="D66" s="49" t="s">
        <v>151</v>
      </c>
      <c r="E66" s="104">
        <v>10480053</v>
      </c>
      <c r="F66" s="105"/>
      <c r="G66" s="60"/>
      <c r="H66" s="76" t="s">
        <v>112</v>
      </c>
      <c r="I66" s="51">
        <v>1</v>
      </c>
      <c r="J66" s="68">
        <v>9845</v>
      </c>
      <c r="K66" s="101">
        <v>5578.7</v>
      </c>
      <c r="L66" s="52">
        <f t="shared" si="6"/>
        <v>4266.3</v>
      </c>
      <c r="M66" s="69" t="s">
        <v>113</v>
      </c>
      <c r="N66" s="2"/>
    </row>
    <row r="67" spans="1:14" x14ac:dyDescent="0.25">
      <c r="A67" s="116"/>
      <c r="B67" s="65"/>
      <c r="C67" s="67" t="s">
        <v>150</v>
      </c>
      <c r="D67" s="49" t="s">
        <v>151</v>
      </c>
      <c r="E67" s="104">
        <v>10480054</v>
      </c>
      <c r="F67" s="105"/>
      <c r="G67" s="60"/>
      <c r="H67" s="76" t="s">
        <v>112</v>
      </c>
      <c r="I67" s="51">
        <v>1</v>
      </c>
      <c r="J67" s="68">
        <v>4200</v>
      </c>
      <c r="K67" s="101">
        <v>2380</v>
      </c>
      <c r="L67" s="52">
        <f t="shared" si="6"/>
        <v>1820</v>
      </c>
      <c r="M67" s="69" t="s">
        <v>113</v>
      </c>
      <c r="N67" s="2"/>
    </row>
    <row r="68" spans="1:14" x14ac:dyDescent="0.25">
      <c r="A68" s="116"/>
      <c r="B68" s="65"/>
      <c r="C68" s="67" t="s">
        <v>150</v>
      </c>
      <c r="D68" s="49" t="s">
        <v>151</v>
      </c>
      <c r="E68" s="104">
        <v>10480055</v>
      </c>
      <c r="F68" s="105"/>
      <c r="G68" s="60"/>
      <c r="H68" s="76" t="s">
        <v>112</v>
      </c>
      <c r="I68" s="51">
        <v>1</v>
      </c>
      <c r="J68" s="68">
        <v>4200</v>
      </c>
      <c r="K68" s="101">
        <v>2380</v>
      </c>
      <c r="L68" s="52">
        <f t="shared" si="6"/>
        <v>1820</v>
      </c>
      <c r="M68" s="69" t="s">
        <v>113</v>
      </c>
      <c r="N68" s="2"/>
    </row>
    <row r="69" spans="1:14" x14ac:dyDescent="0.25">
      <c r="A69" s="116"/>
      <c r="B69" s="65"/>
      <c r="C69" s="67" t="s">
        <v>150</v>
      </c>
      <c r="D69" s="49" t="s">
        <v>151</v>
      </c>
      <c r="E69" s="104">
        <v>10480056</v>
      </c>
      <c r="F69" s="105"/>
      <c r="G69" s="60"/>
      <c r="H69" s="76" t="s">
        <v>112</v>
      </c>
      <c r="I69" s="51">
        <v>1</v>
      </c>
      <c r="J69" s="68">
        <v>4200</v>
      </c>
      <c r="K69" s="101">
        <v>2380</v>
      </c>
      <c r="L69" s="52">
        <f t="shared" si="6"/>
        <v>1820</v>
      </c>
      <c r="M69" s="69" t="s">
        <v>113</v>
      </c>
      <c r="N69" s="2"/>
    </row>
    <row r="70" spans="1:14" x14ac:dyDescent="0.25">
      <c r="A70" s="116"/>
      <c r="B70" s="65"/>
      <c r="C70" s="71" t="s">
        <v>152</v>
      </c>
      <c r="D70" s="49" t="s">
        <v>151</v>
      </c>
      <c r="E70" s="104">
        <v>10480057</v>
      </c>
      <c r="F70" s="105"/>
      <c r="G70" s="60"/>
      <c r="H70" s="77" t="s">
        <v>112</v>
      </c>
      <c r="I70" s="48">
        <v>1</v>
      </c>
      <c r="J70" s="72">
        <v>2920</v>
      </c>
      <c r="K70" s="48">
        <v>1654.44</v>
      </c>
      <c r="L70" s="52">
        <f>J70-K70</f>
        <v>1265.56</v>
      </c>
      <c r="M70" s="69" t="s">
        <v>113</v>
      </c>
      <c r="N70" s="2"/>
    </row>
    <row r="71" spans="1:14" x14ac:dyDescent="0.25">
      <c r="A71" s="116"/>
      <c r="B71" s="65"/>
      <c r="C71" s="71" t="s">
        <v>153</v>
      </c>
      <c r="D71" s="49" t="s">
        <v>151</v>
      </c>
      <c r="E71" s="104">
        <v>10480058</v>
      </c>
      <c r="F71" s="105"/>
      <c r="G71" s="60"/>
      <c r="H71" s="77" t="s">
        <v>112</v>
      </c>
      <c r="I71" s="48">
        <v>1</v>
      </c>
      <c r="J71" s="72">
        <v>8732</v>
      </c>
      <c r="K71" s="48">
        <v>4948.3599999999997</v>
      </c>
      <c r="L71" s="52">
        <f>J71-K71</f>
        <v>3783.6400000000003</v>
      </c>
      <c r="M71" s="69" t="s">
        <v>113</v>
      </c>
      <c r="N71" s="2"/>
    </row>
    <row r="72" spans="1:14" x14ac:dyDescent="0.25">
      <c r="A72" s="116"/>
      <c r="B72" s="66"/>
      <c r="C72" s="71" t="s">
        <v>150</v>
      </c>
      <c r="D72" s="49" t="s">
        <v>151</v>
      </c>
      <c r="E72" s="104">
        <v>10480059</v>
      </c>
      <c r="F72" s="105"/>
      <c r="G72" s="60"/>
      <c r="H72" s="77" t="s">
        <v>112</v>
      </c>
      <c r="I72" s="48">
        <v>1</v>
      </c>
      <c r="J72" s="72">
        <v>4200</v>
      </c>
      <c r="K72" s="101">
        <v>2380</v>
      </c>
      <c r="L72" s="52">
        <f>J72-K72</f>
        <v>1820</v>
      </c>
      <c r="M72" s="69" t="s">
        <v>113</v>
      </c>
      <c r="N72" s="2"/>
    </row>
    <row r="73" spans="1:14" ht="31.5" x14ac:dyDescent="0.25">
      <c r="A73" s="117"/>
      <c r="B73" s="12" t="s">
        <v>5</v>
      </c>
      <c r="C73" s="7" t="s">
        <v>22</v>
      </c>
      <c r="D73" s="7" t="s">
        <v>22</v>
      </c>
      <c r="E73" s="115" t="s">
        <v>22</v>
      </c>
      <c r="F73" s="115"/>
      <c r="G73" s="115"/>
      <c r="H73" s="7" t="s">
        <v>22</v>
      </c>
      <c r="I73" s="74">
        <f>SUM(I25:I72)</f>
        <v>62</v>
      </c>
      <c r="J73" s="63">
        <f>SUM(J25:J72)</f>
        <v>350819</v>
      </c>
      <c r="K73" s="73">
        <f>SUM(K25:K72)</f>
        <v>314536.5</v>
      </c>
      <c r="L73" s="73">
        <f>SUM(L25:L72)</f>
        <v>36282.499999999993</v>
      </c>
      <c r="M73" s="7" t="s">
        <v>22</v>
      </c>
      <c r="N73" s="13"/>
    </row>
    <row r="74" spans="1:14" ht="20.25" customHeight="1" x14ac:dyDescent="0.25">
      <c r="A74" s="112">
        <v>6</v>
      </c>
      <c r="B74" s="112" t="s">
        <v>18</v>
      </c>
      <c r="C74" s="8" t="s">
        <v>13</v>
      </c>
      <c r="D74" s="5"/>
      <c r="E74" s="114"/>
      <c r="F74" s="114"/>
      <c r="G74" s="114"/>
      <c r="H74" s="5"/>
      <c r="I74" s="5"/>
      <c r="J74" s="5"/>
      <c r="K74" s="5"/>
      <c r="L74" s="5"/>
      <c r="M74" s="5"/>
      <c r="N74" s="11"/>
    </row>
    <row r="75" spans="1:14" x14ac:dyDescent="0.25">
      <c r="A75" s="106"/>
      <c r="B75" s="106"/>
      <c r="C75" s="4" t="s">
        <v>4</v>
      </c>
      <c r="D75" s="5"/>
      <c r="E75" s="114"/>
      <c r="F75" s="114"/>
      <c r="G75" s="114"/>
      <c r="H75" s="5"/>
      <c r="I75" s="5"/>
      <c r="J75" s="5"/>
      <c r="K75" s="5"/>
      <c r="L75" s="5"/>
      <c r="M75" s="5"/>
      <c r="N75" s="2"/>
    </row>
    <row r="76" spans="1:14" x14ac:dyDescent="0.25">
      <c r="A76" s="106"/>
      <c r="B76" s="113"/>
      <c r="C76" s="4" t="s">
        <v>4</v>
      </c>
      <c r="D76" s="5"/>
      <c r="E76" s="114"/>
      <c r="F76" s="114"/>
      <c r="G76" s="114"/>
      <c r="H76" s="5"/>
      <c r="I76" s="5"/>
      <c r="J76" s="5"/>
      <c r="K76" s="5"/>
      <c r="L76" s="5"/>
      <c r="M76" s="5"/>
      <c r="N76" s="2"/>
    </row>
    <row r="77" spans="1:14" ht="31.5" x14ac:dyDescent="0.25">
      <c r="A77" s="113"/>
      <c r="B77" s="12" t="s">
        <v>5</v>
      </c>
      <c r="C77" s="7" t="s">
        <v>22</v>
      </c>
      <c r="D77" s="7" t="s">
        <v>22</v>
      </c>
      <c r="E77" s="115" t="s">
        <v>22</v>
      </c>
      <c r="F77" s="115"/>
      <c r="G77" s="115"/>
      <c r="H77" s="7" t="s">
        <v>22</v>
      </c>
      <c r="I77" s="7">
        <f>SUM(I74:I76)</f>
        <v>0</v>
      </c>
      <c r="J77" s="7">
        <f t="shared" ref="J77:L77" si="7">SUM(J74:J76)</f>
        <v>0</v>
      </c>
      <c r="K77" s="7">
        <f t="shared" si="7"/>
        <v>0</v>
      </c>
      <c r="L77" s="7">
        <f t="shared" si="7"/>
        <v>0</v>
      </c>
      <c r="M77" s="7" t="s">
        <v>22</v>
      </c>
      <c r="N77" s="2"/>
    </row>
    <row r="78" spans="1:14" x14ac:dyDescent="0.25">
      <c r="A78" s="112">
        <v>7</v>
      </c>
      <c r="B78" s="112" t="s">
        <v>19</v>
      </c>
      <c r="C78" s="48" t="s">
        <v>144</v>
      </c>
      <c r="D78" s="49" t="s">
        <v>139</v>
      </c>
      <c r="E78" s="102">
        <v>10630038</v>
      </c>
      <c r="F78" s="103"/>
      <c r="G78" s="50">
        <v>10630038</v>
      </c>
      <c r="H78" s="76" t="s">
        <v>112</v>
      </c>
      <c r="I78" s="64">
        <v>1</v>
      </c>
      <c r="J78" s="64">
        <v>2418</v>
      </c>
      <c r="K78" s="48">
        <v>2418</v>
      </c>
      <c r="L78" s="52">
        <f t="shared" ref="L78:L83" si="8">J78-K78</f>
        <v>0</v>
      </c>
      <c r="M78" s="70" t="s">
        <v>113</v>
      </c>
      <c r="N78" s="2"/>
    </row>
    <row r="79" spans="1:14" x14ac:dyDescent="0.25">
      <c r="A79" s="106"/>
      <c r="B79" s="106"/>
      <c r="C79" s="48" t="s">
        <v>145</v>
      </c>
      <c r="D79" s="49" t="s">
        <v>139</v>
      </c>
      <c r="E79" s="102">
        <v>10630036</v>
      </c>
      <c r="F79" s="103"/>
      <c r="G79" s="50">
        <v>10630036</v>
      </c>
      <c r="H79" s="76" t="s">
        <v>112</v>
      </c>
      <c r="I79" s="64">
        <v>1</v>
      </c>
      <c r="J79" s="64">
        <v>1664</v>
      </c>
      <c r="K79" s="48">
        <v>1664</v>
      </c>
      <c r="L79" s="52">
        <f t="shared" si="8"/>
        <v>0</v>
      </c>
      <c r="M79" s="70" t="s">
        <v>113</v>
      </c>
      <c r="N79" s="2"/>
    </row>
    <row r="80" spans="1:14" x14ac:dyDescent="0.25">
      <c r="A80" s="106"/>
      <c r="B80" s="106"/>
      <c r="C80" s="48" t="s">
        <v>145</v>
      </c>
      <c r="D80" s="49" t="s">
        <v>139</v>
      </c>
      <c r="E80" s="102">
        <v>10630039</v>
      </c>
      <c r="F80" s="103"/>
      <c r="G80" s="50">
        <v>10630039</v>
      </c>
      <c r="H80" s="76" t="s">
        <v>112</v>
      </c>
      <c r="I80" s="64">
        <v>1</v>
      </c>
      <c r="J80" s="64">
        <v>1664</v>
      </c>
      <c r="K80" s="48">
        <v>1664</v>
      </c>
      <c r="L80" s="52">
        <f t="shared" si="8"/>
        <v>0</v>
      </c>
      <c r="M80" s="70" t="s">
        <v>113</v>
      </c>
      <c r="N80" s="2"/>
    </row>
    <row r="81" spans="1:14" x14ac:dyDescent="0.25">
      <c r="A81" s="106"/>
      <c r="B81" s="106"/>
      <c r="C81" s="48" t="s">
        <v>146</v>
      </c>
      <c r="D81" s="49" t="s">
        <v>139</v>
      </c>
      <c r="E81" s="102">
        <v>10630037</v>
      </c>
      <c r="F81" s="103"/>
      <c r="G81" s="50">
        <v>10630037</v>
      </c>
      <c r="H81" s="76" t="s">
        <v>112</v>
      </c>
      <c r="I81" s="64">
        <v>1</v>
      </c>
      <c r="J81" s="64">
        <v>1664</v>
      </c>
      <c r="K81" s="48">
        <v>1664</v>
      </c>
      <c r="L81" s="52">
        <f t="shared" si="8"/>
        <v>0</v>
      </c>
      <c r="M81" s="70" t="s">
        <v>113</v>
      </c>
      <c r="N81" s="2"/>
    </row>
    <row r="82" spans="1:14" x14ac:dyDescent="0.25">
      <c r="A82" s="106"/>
      <c r="B82" s="106"/>
      <c r="C82" s="48" t="s">
        <v>147</v>
      </c>
      <c r="D82" s="49" t="s">
        <v>139</v>
      </c>
      <c r="E82" s="102">
        <v>10630040</v>
      </c>
      <c r="F82" s="103"/>
      <c r="G82" s="50">
        <v>10630040</v>
      </c>
      <c r="H82" s="76" t="s">
        <v>112</v>
      </c>
      <c r="I82" s="64">
        <v>1</v>
      </c>
      <c r="J82" s="64">
        <v>1985</v>
      </c>
      <c r="K82" s="48">
        <v>1985</v>
      </c>
      <c r="L82" s="52">
        <f t="shared" si="8"/>
        <v>0</v>
      </c>
      <c r="M82" s="70" t="s">
        <v>113</v>
      </c>
      <c r="N82" s="2"/>
    </row>
    <row r="83" spans="1:14" x14ac:dyDescent="0.25">
      <c r="A83" s="106"/>
      <c r="B83" s="106"/>
      <c r="C83" s="48" t="s">
        <v>147</v>
      </c>
      <c r="D83" s="49" t="s">
        <v>139</v>
      </c>
      <c r="E83" s="102">
        <v>10630041</v>
      </c>
      <c r="F83" s="103"/>
      <c r="G83" s="50">
        <v>10630041</v>
      </c>
      <c r="H83" s="76" t="s">
        <v>112</v>
      </c>
      <c r="I83" s="64">
        <v>1</v>
      </c>
      <c r="J83" s="64">
        <v>1985</v>
      </c>
      <c r="K83" s="48">
        <v>1985</v>
      </c>
      <c r="L83" s="52">
        <f t="shared" si="8"/>
        <v>0</v>
      </c>
      <c r="M83" s="70" t="s">
        <v>113</v>
      </c>
      <c r="N83" s="2"/>
    </row>
    <row r="84" spans="1:14" x14ac:dyDescent="0.25">
      <c r="A84" s="106"/>
      <c r="B84" s="106"/>
      <c r="C84" s="48" t="s">
        <v>148</v>
      </c>
      <c r="D84" s="49" t="s">
        <v>139</v>
      </c>
      <c r="E84" s="102">
        <v>10630042</v>
      </c>
      <c r="F84" s="103"/>
      <c r="G84" s="48">
        <v>10630042</v>
      </c>
      <c r="H84" s="76" t="s">
        <v>112</v>
      </c>
      <c r="I84" s="64">
        <v>1</v>
      </c>
      <c r="J84" s="64">
        <v>1985</v>
      </c>
      <c r="K84" s="48">
        <v>1985</v>
      </c>
      <c r="L84" s="52">
        <f>J84-K84</f>
        <v>0</v>
      </c>
      <c r="M84" s="69" t="s">
        <v>113</v>
      </c>
      <c r="N84" s="2"/>
    </row>
    <row r="85" spans="1:14" x14ac:dyDescent="0.25">
      <c r="A85" s="106"/>
      <c r="B85" s="106"/>
      <c r="C85" s="48" t="s">
        <v>148</v>
      </c>
      <c r="D85" s="49" t="s">
        <v>139</v>
      </c>
      <c r="E85" s="102">
        <v>10630043</v>
      </c>
      <c r="F85" s="103"/>
      <c r="G85" s="48">
        <v>10630043</v>
      </c>
      <c r="H85" s="76" t="s">
        <v>112</v>
      </c>
      <c r="I85" s="64">
        <v>1</v>
      </c>
      <c r="J85" s="64">
        <v>1985</v>
      </c>
      <c r="K85" s="48">
        <v>1985</v>
      </c>
      <c r="L85" s="52">
        <f>J85-K85</f>
        <v>0</v>
      </c>
      <c r="M85" s="69" t="s">
        <v>113</v>
      </c>
      <c r="N85" s="2"/>
    </row>
    <row r="86" spans="1:14" x14ac:dyDescent="0.25">
      <c r="A86" s="116"/>
      <c r="B86" s="118"/>
      <c r="C86" s="48" t="s">
        <v>148</v>
      </c>
      <c r="D86" s="49" t="s">
        <v>139</v>
      </c>
      <c r="E86" s="102">
        <v>10630044</v>
      </c>
      <c r="F86" s="103"/>
      <c r="G86" s="48">
        <v>10630044</v>
      </c>
      <c r="H86" s="76" t="s">
        <v>112</v>
      </c>
      <c r="I86" s="64">
        <v>1</v>
      </c>
      <c r="J86" s="64">
        <v>1985</v>
      </c>
      <c r="K86" s="48">
        <v>1985</v>
      </c>
      <c r="L86" s="52">
        <f>J86-K86</f>
        <v>0</v>
      </c>
      <c r="M86" s="69" t="s">
        <v>113</v>
      </c>
      <c r="N86" s="2"/>
    </row>
    <row r="87" spans="1:14" ht="31.5" x14ac:dyDescent="0.25">
      <c r="A87" s="117"/>
      <c r="B87" s="12" t="s">
        <v>5</v>
      </c>
      <c r="C87" s="7" t="s">
        <v>22</v>
      </c>
      <c r="D87" s="7" t="s">
        <v>22</v>
      </c>
      <c r="E87" s="115" t="s">
        <v>22</v>
      </c>
      <c r="F87" s="115"/>
      <c r="G87" s="115"/>
      <c r="H87" s="7" t="s">
        <v>22</v>
      </c>
      <c r="I87" s="63">
        <f>SUM(I78:I86)</f>
        <v>9</v>
      </c>
      <c r="J87" s="63">
        <f>SUM(J78:J86)</f>
        <v>17335</v>
      </c>
      <c r="K87" s="63">
        <f>SUM(K78:K86)</f>
        <v>17335</v>
      </c>
      <c r="L87" s="63">
        <f>SUM(L78:L86)</f>
        <v>0</v>
      </c>
      <c r="M87" s="7" t="s">
        <v>22</v>
      </c>
      <c r="N87" s="13"/>
    </row>
    <row r="88" spans="1:14" ht="20.25" customHeight="1" x14ac:dyDescent="0.25">
      <c r="A88" s="112">
        <v>8</v>
      </c>
      <c r="B88" s="112" t="s">
        <v>20</v>
      </c>
      <c r="C88" s="8" t="s">
        <v>13</v>
      </c>
      <c r="D88" s="5"/>
      <c r="E88" s="114"/>
      <c r="F88" s="114"/>
      <c r="G88" s="114"/>
      <c r="H88" s="5"/>
      <c r="I88" s="5"/>
      <c r="J88" s="5"/>
      <c r="K88" s="5"/>
      <c r="L88" s="5"/>
      <c r="M88" s="5"/>
      <c r="N88" s="11"/>
    </row>
    <row r="89" spans="1:14" x14ac:dyDescent="0.25">
      <c r="A89" s="106"/>
      <c r="B89" s="106"/>
      <c r="C89" s="4" t="s">
        <v>4</v>
      </c>
      <c r="D89" s="5"/>
      <c r="E89" s="114"/>
      <c r="F89" s="114"/>
      <c r="G89" s="114"/>
      <c r="H89" s="5"/>
      <c r="I89" s="5"/>
      <c r="J89" s="5"/>
      <c r="K89" s="5"/>
      <c r="L89" s="5"/>
      <c r="M89" s="5"/>
      <c r="N89" s="2"/>
    </row>
    <row r="90" spans="1:14" x14ac:dyDescent="0.25">
      <c r="A90" s="106"/>
      <c r="B90" s="113"/>
      <c r="C90" s="4" t="s">
        <v>4</v>
      </c>
      <c r="D90" s="5"/>
      <c r="E90" s="114"/>
      <c r="F90" s="114"/>
      <c r="G90" s="114"/>
      <c r="H90" s="5"/>
      <c r="I90" s="5"/>
      <c r="J90" s="5"/>
      <c r="K90" s="5"/>
      <c r="L90" s="5"/>
      <c r="M90" s="5"/>
      <c r="N90" s="2"/>
    </row>
    <row r="91" spans="1:14" ht="31.5" x14ac:dyDescent="0.25">
      <c r="A91" s="113"/>
      <c r="B91" s="12" t="s">
        <v>5</v>
      </c>
      <c r="C91" s="7" t="s">
        <v>22</v>
      </c>
      <c r="D91" s="7" t="s">
        <v>22</v>
      </c>
      <c r="E91" s="115" t="s">
        <v>22</v>
      </c>
      <c r="F91" s="115"/>
      <c r="G91" s="115"/>
      <c r="H91" s="7" t="s">
        <v>22</v>
      </c>
      <c r="I91" s="7">
        <f>SUM(I88:I90)</f>
        <v>0</v>
      </c>
      <c r="J91" s="7">
        <f t="shared" ref="J91:L91" si="9">SUM(J88:J90)</f>
        <v>0</v>
      </c>
      <c r="K91" s="7">
        <f t="shared" si="9"/>
        <v>0</v>
      </c>
      <c r="L91" s="7">
        <f t="shared" si="9"/>
        <v>0</v>
      </c>
      <c r="M91" s="7" t="s">
        <v>22</v>
      </c>
      <c r="N91" s="2"/>
    </row>
    <row r="92" spans="1:14" ht="20.25" customHeight="1" x14ac:dyDescent="0.25">
      <c r="A92" s="112">
        <v>9</v>
      </c>
      <c r="B92" s="112" t="s">
        <v>21</v>
      </c>
      <c r="C92" s="8" t="s">
        <v>13</v>
      </c>
      <c r="D92" s="5"/>
      <c r="E92" s="114"/>
      <c r="F92" s="114"/>
      <c r="G92" s="114"/>
      <c r="H92" s="5"/>
      <c r="I92" s="5"/>
      <c r="J92" s="5"/>
      <c r="K92" s="5"/>
      <c r="L92" s="5"/>
      <c r="M92" s="5"/>
      <c r="N92" s="11"/>
    </row>
    <row r="93" spans="1:14" x14ac:dyDescent="0.25">
      <c r="A93" s="106"/>
      <c r="B93" s="106"/>
      <c r="C93" s="4" t="s">
        <v>4</v>
      </c>
      <c r="D93" s="5"/>
      <c r="E93" s="114"/>
      <c r="F93" s="114"/>
      <c r="G93" s="114"/>
      <c r="H93" s="5"/>
      <c r="I93" s="5"/>
      <c r="J93" s="5"/>
      <c r="K93" s="5"/>
      <c r="L93" s="5"/>
      <c r="M93" s="5"/>
      <c r="N93" s="2"/>
    </row>
    <row r="94" spans="1:14" x14ac:dyDescent="0.25">
      <c r="A94" s="106"/>
      <c r="B94" s="113"/>
      <c r="C94" s="4" t="s">
        <v>4</v>
      </c>
      <c r="D94" s="5"/>
      <c r="E94" s="114"/>
      <c r="F94" s="114"/>
      <c r="G94" s="114"/>
      <c r="H94" s="5"/>
      <c r="I94" s="5"/>
      <c r="J94" s="5"/>
      <c r="K94" s="5"/>
      <c r="L94" s="5"/>
      <c r="M94" s="5"/>
      <c r="N94" s="2"/>
    </row>
    <row r="95" spans="1:14" ht="31.5" x14ac:dyDescent="0.25">
      <c r="A95" s="113"/>
      <c r="B95" s="12" t="s">
        <v>5</v>
      </c>
      <c r="C95" s="7" t="s">
        <v>22</v>
      </c>
      <c r="D95" s="7" t="s">
        <v>22</v>
      </c>
      <c r="E95" s="115" t="s">
        <v>22</v>
      </c>
      <c r="F95" s="115"/>
      <c r="G95" s="115"/>
      <c r="H95" s="7" t="s">
        <v>22</v>
      </c>
      <c r="I95" s="7">
        <f>SUM(I92:I94)</f>
        <v>0</v>
      </c>
      <c r="J95" s="7">
        <f t="shared" ref="J95:L95" si="10">SUM(J92:J94)</f>
        <v>0</v>
      </c>
      <c r="K95" s="7">
        <f t="shared" si="10"/>
        <v>0</v>
      </c>
      <c r="L95" s="7">
        <f t="shared" si="10"/>
        <v>0</v>
      </c>
      <c r="M95" s="7" t="s">
        <v>22</v>
      </c>
      <c r="N95" s="2"/>
    </row>
    <row r="96" spans="1:14" ht="40.5" customHeight="1" x14ac:dyDescent="0.25">
      <c r="A96" s="109" t="s">
        <v>10</v>
      </c>
      <c r="B96" s="110"/>
      <c r="C96" s="110"/>
      <c r="D96" s="110"/>
      <c r="E96" s="110"/>
      <c r="F96" s="110"/>
      <c r="G96" s="110"/>
      <c r="H96" s="111"/>
      <c r="I96" s="7">
        <f>I95+I91+I87+I77+I73+I24+I20+I16+I12</f>
        <v>71</v>
      </c>
      <c r="J96" s="7">
        <f>J95+J91+J87+J77+J73+J24+J20+J16+J12</f>
        <v>368154</v>
      </c>
      <c r="K96" s="7">
        <f>K95+K91+K87+K77+K73+K24+K20+K16+K12</f>
        <v>331871.5</v>
      </c>
      <c r="L96" s="7">
        <f>L95+L91+L87+L77+L73+L24+L20+L16+L12</f>
        <v>36282.499999999993</v>
      </c>
      <c r="M96" s="7" t="s">
        <v>22</v>
      </c>
      <c r="N96" s="2"/>
    </row>
    <row r="97" spans="1:14" x14ac:dyDescent="0.25">
      <c r="A97" s="112">
        <v>10</v>
      </c>
      <c r="B97" s="112" t="s">
        <v>23</v>
      </c>
      <c r="C97" s="8" t="s">
        <v>13</v>
      </c>
      <c r="D97" s="3"/>
      <c r="E97" s="120"/>
      <c r="F97" s="120"/>
      <c r="G97" s="120"/>
      <c r="H97" s="3"/>
      <c r="I97" s="3"/>
      <c r="J97" s="3"/>
      <c r="K97" s="3"/>
      <c r="L97" s="3"/>
      <c r="M97" s="3"/>
      <c r="N97" s="2"/>
    </row>
    <row r="98" spans="1:14" x14ac:dyDescent="0.25">
      <c r="A98" s="116"/>
      <c r="B98" s="118"/>
      <c r="C98" s="4" t="s">
        <v>4</v>
      </c>
      <c r="D98" s="5"/>
      <c r="E98" s="114"/>
      <c r="F98" s="114"/>
      <c r="G98" s="114"/>
      <c r="H98" s="5"/>
      <c r="I98" s="5"/>
      <c r="J98" s="5"/>
      <c r="K98" s="5"/>
      <c r="L98" s="5"/>
      <c r="M98" s="5"/>
      <c r="N98" s="2"/>
    </row>
    <row r="99" spans="1:14" x14ac:dyDescent="0.25">
      <c r="A99" s="116"/>
      <c r="B99" s="119"/>
      <c r="C99" s="4" t="s">
        <v>4</v>
      </c>
      <c r="D99" s="5"/>
      <c r="E99" s="114"/>
      <c r="F99" s="114"/>
      <c r="G99" s="114"/>
      <c r="H99" s="5"/>
      <c r="I99" s="5"/>
      <c r="J99" s="5"/>
      <c r="K99" s="5"/>
      <c r="L99" s="5"/>
      <c r="M99" s="5"/>
      <c r="N99" s="2"/>
    </row>
    <row r="100" spans="1:14" ht="31.5" x14ac:dyDescent="0.25">
      <c r="A100" s="117"/>
      <c r="B100" s="12" t="s">
        <v>5</v>
      </c>
      <c r="C100" s="7" t="s">
        <v>22</v>
      </c>
      <c r="D100" s="7" t="s">
        <v>22</v>
      </c>
      <c r="E100" s="115" t="s">
        <v>22</v>
      </c>
      <c r="F100" s="115"/>
      <c r="G100" s="115"/>
      <c r="H100" s="7" t="s">
        <v>22</v>
      </c>
      <c r="I100" s="7">
        <f>SUM(I97:I99)</f>
        <v>0</v>
      </c>
      <c r="J100" s="7">
        <f t="shared" ref="J100" si="11">SUM(J97:J99)</f>
        <v>0</v>
      </c>
      <c r="K100" s="7">
        <f t="shared" ref="K100" si="12">SUM(K97:K99)</f>
        <v>0</v>
      </c>
      <c r="L100" s="7">
        <f t="shared" ref="L100" si="13">SUM(L97:L99)</f>
        <v>0</v>
      </c>
      <c r="M100" s="7" t="s">
        <v>22</v>
      </c>
      <c r="N100" s="13"/>
    </row>
    <row r="101" spans="1:14" ht="20.25" customHeight="1" x14ac:dyDescent="0.25">
      <c r="A101" s="112">
        <v>11</v>
      </c>
      <c r="B101" s="112" t="s">
        <v>24</v>
      </c>
      <c r="C101" s="8" t="s">
        <v>13</v>
      </c>
      <c r="D101" s="5"/>
      <c r="E101" s="114"/>
      <c r="F101" s="114"/>
      <c r="G101" s="114"/>
      <c r="H101" s="5"/>
      <c r="I101" s="5"/>
      <c r="J101" s="5"/>
      <c r="K101" s="5"/>
      <c r="L101" s="5"/>
      <c r="M101" s="5"/>
      <c r="N101" s="11"/>
    </row>
    <row r="102" spans="1:14" x14ac:dyDescent="0.25">
      <c r="A102" s="106"/>
      <c r="B102" s="106"/>
      <c r="C102" s="4" t="s">
        <v>4</v>
      </c>
      <c r="D102" s="5"/>
      <c r="E102" s="114"/>
      <c r="F102" s="114"/>
      <c r="G102" s="114"/>
      <c r="H102" s="5"/>
      <c r="I102" s="5"/>
      <c r="J102" s="5"/>
      <c r="K102" s="5"/>
      <c r="L102" s="5"/>
      <c r="M102" s="5"/>
      <c r="N102" s="2"/>
    </row>
    <row r="103" spans="1:14" x14ac:dyDescent="0.25">
      <c r="A103" s="106"/>
      <c r="B103" s="113"/>
      <c r="C103" s="4" t="s">
        <v>4</v>
      </c>
      <c r="D103" s="5"/>
      <c r="E103" s="114"/>
      <c r="F103" s="114"/>
      <c r="G103" s="114"/>
      <c r="H103" s="5"/>
      <c r="I103" s="5"/>
      <c r="J103" s="5"/>
      <c r="K103" s="5"/>
      <c r="L103" s="5"/>
      <c r="M103" s="5"/>
      <c r="N103" s="2"/>
    </row>
    <row r="104" spans="1:14" ht="31.5" x14ac:dyDescent="0.25">
      <c r="A104" s="113"/>
      <c r="B104" s="12" t="s">
        <v>5</v>
      </c>
      <c r="C104" s="7" t="s">
        <v>22</v>
      </c>
      <c r="D104" s="7" t="s">
        <v>22</v>
      </c>
      <c r="E104" s="115" t="s">
        <v>22</v>
      </c>
      <c r="F104" s="115"/>
      <c r="G104" s="115"/>
      <c r="H104" s="7" t="s">
        <v>22</v>
      </c>
      <c r="I104" s="7">
        <f>SUM(I101:I103)</f>
        <v>0</v>
      </c>
      <c r="J104" s="7">
        <f t="shared" ref="J104" si="14">SUM(J101:J103)</f>
        <v>0</v>
      </c>
      <c r="K104" s="7">
        <f t="shared" ref="K104" si="15">SUM(K101:K103)</f>
        <v>0</v>
      </c>
      <c r="L104" s="7">
        <f t="shared" ref="L104" si="16">SUM(L101:L103)</f>
        <v>0</v>
      </c>
      <c r="M104" s="7" t="s">
        <v>22</v>
      </c>
      <c r="N104" s="2"/>
    </row>
    <row r="105" spans="1:14" ht="15.75" customHeight="1" x14ac:dyDescent="0.25">
      <c r="A105" s="112">
        <v>12</v>
      </c>
      <c r="B105" s="112" t="s">
        <v>25</v>
      </c>
      <c r="C105" s="75" t="s">
        <v>154</v>
      </c>
      <c r="D105" s="3"/>
      <c r="E105" s="102">
        <v>1136022</v>
      </c>
      <c r="F105" s="103"/>
      <c r="G105" s="50">
        <v>1136022</v>
      </c>
      <c r="H105" s="76" t="s">
        <v>112</v>
      </c>
      <c r="I105" s="64">
        <v>2</v>
      </c>
      <c r="J105" s="64">
        <v>166</v>
      </c>
      <c r="K105" s="57">
        <f t="shared" ref="K105:K110" si="17">J105/2</f>
        <v>83</v>
      </c>
      <c r="L105" s="52">
        <f t="shared" ref="L105:L110" si="18">J105-K105</f>
        <v>83</v>
      </c>
      <c r="M105" s="3"/>
      <c r="N105" s="2"/>
    </row>
    <row r="106" spans="1:14" ht="15.75" customHeight="1" x14ac:dyDescent="0.25">
      <c r="A106" s="106"/>
      <c r="B106" s="106"/>
      <c r="C106" s="75" t="s">
        <v>155</v>
      </c>
      <c r="D106" s="47"/>
      <c r="E106" s="102">
        <v>1136023</v>
      </c>
      <c r="F106" s="103"/>
      <c r="G106" s="50">
        <v>1136023</v>
      </c>
      <c r="H106" s="76" t="s">
        <v>112</v>
      </c>
      <c r="I106" s="64">
        <v>9</v>
      </c>
      <c r="J106" s="64">
        <v>348</v>
      </c>
      <c r="K106" s="57">
        <f t="shared" si="17"/>
        <v>174</v>
      </c>
      <c r="L106" s="52">
        <f t="shared" si="18"/>
        <v>174</v>
      </c>
      <c r="M106" s="47"/>
      <c r="N106" s="2"/>
    </row>
    <row r="107" spans="1:14" ht="15.75" customHeight="1" x14ac:dyDescent="0.25">
      <c r="A107" s="106"/>
      <c r="B107" s="106"/>
      <c r="C107" s="75" t="s">
        <v>156</v>
      </c>
      <c r="D107" s="47"/>
      <c r="E107" s="102">
        <v>1136031</v>
      </c>
      <c r="F107" s="103"/>
      <c r="G107" s="50">
        <v>1136031</v>
      </c>
      <c r="H107" s="76" t="s">
        <v>112</v>
      </c>
      <c r="I107" s="64">
        <v>1</v>
      </c>
      <c r="J107" s="64">
        <v>41</v>
      </c>
      <c r="K107" s="57">
        <f t="shared" si="17"/>
        <v>20.5</v>
      </c>
      <c r="L107" s="52">
        <f t="shared" si="18"/>
        <v>20.5</v>
      </c>
      <c r="M107" s="47"/>
      <c r="N107" s="2"/>
    </row>
    <row r="108" spans="1:14" ht="15.75" customHeight="1" x14ac:dyDescent="0.25">
      <c r="A108" s="106"/>
      <c r="B108" s="106"/>
      <c r="C108" s="75" t="s">
        <v>157</v>
      </c>
      <c r="D108" s="47"/>
      <c r="E108" s="102">
        <v>1136036</v>
      </c>
      <c r="F108" s="103"/>
      <c r="G108" s="50">
        <v>1136036</v>
      </c>
      <c r="H108" s="76" t="s">
        <v>112</v>
      </c>
      <c r="I108" s="64">
        <v>2</v>
      </c>
      <c r="J108" s="64">
        <v>43</v>
      </c>
      <c r="K108" s="57">
        <f t="shared" si="17"/>
        <v>21.5</v>
      </c>
      <c r="L108" s="52">
        <f t="shared" si="18"/>
        <v>21.5</v>
      </c>
      <c r="M108" s="47"/>
      <c r="N108" s="2"/>
    </row>
    <row r="109" spans="1:14" x14ac:dyDescent="0.25">
      <c r="A109" s="116"/>
      <c r="B109" s="106"/>
      <c r="C109" s="75" t="s">
        <v>158</v>
      </c>
      <c r="D109" s="5"/>
      <c r="E109" s="102">
        <v>1137022</v>
      </c>
      <c r="F109" s="103"/>
      <c r="G109" s="50">
        <v>1137022</v>
      </c>
      <c r="H109" s="76" t="s">
        <v>112</v>
      </c>
      <c r="I109" s="64">
        <v>3</v>
      </c>
      <c r="J109" s="64">
        <v>106</v>
      </c>
      <c r="K109" s="57">
        <f t="shared" si="17"/>
        <v>53</v>
      </c>
      <c r="L109" s="52">
        <f t="shared" si="18"/>
        <v>53</v>
      </c>
      <c r="M109" s="5"/>
      <c r="N109" s="2"/>
    </row>
    <row r="110" spans="1:14" x14ac:dyDescent="0.25">
      <c r="A110" s="116"/>
      <c r="B110" s="106"/>
      <c r="C110" s="75" t="s">
        <v>159</v>
      </c>
      <c r="D110" s="5"/>
      <c r="E110" s="102">
        <v>1137028</v>
      </c>
      <c r="F110" s="103"/>
      <c r="G110" s="50">
        <v>1137028</v>
      </c>
      <c r="H110" s="76" t="s">
        <v>112</v>
      </c>
      <c r="I110" s="64">
        <v>1</v>
      </c>
      <c r="J110" s="64">
        <v>168</v>
      </c>
      <c r="K110" s="57">
        <f t="shared" si="17"/>
        <v>84</v>
      </c>
      <c r="L110" s="52">
        <f t="shared" si="18"/>
        <v>84</v>
      </c>
      <c r="M110" s="5"/>
      <c r="N110" s="2"/>
    </row>
    <row r="111" spans="1:14" ht="25.5" x14ac:dyDescent="0.25">
      <c r="A111" s="116"/>
      <c r="B111" s="106"/>
      <c r="C111" s="50" t="s">
        <v>160</v>
      </c>
      <c r="D111" s="46"/>
      <c r="E111" s="102">
        <v>1137031</v>
      </c>
      <c r="F111" s="103"/>
      <c r="G111" s="50"/>
      <c r="H111" s="76" t="s">
        <v>112</v>
      </c>
      <c r="I111" s="64">
        <v>1</v>
      </c>
      <c r="J111" s="64">
        <v>460</v>
      </c>
      <c r="K111" s="57">
        <f>J111/2</f>
        <v>230</v>
      </c>
      <c r="L111" s="52">
        <f>J111-K111</f>
        <v>230</v>
      </c>
      <c r="M111" s="46"/>
      <c r="N111" s="2"/>
    </row>
    <row r="112" spans="1:14" ht="25.5" x14ac:dyDescent="0.25">
      <c r="A112" s="116"/>
      <c r="B112" s="106"/>
      <c r="C112" s="50" t="s">
        <v>161</v>
      </c>
      <c r="D112" s="46"/>
      <c r="E112" s="102">
        <v>1137032</v>
      </c>
      <c r="F112" s="103"/>
      <c r="G112" s="50"/>
      <c r="H112" s="76" t="s">
        <v>112</v>
      </c>
      <c r="I112" s="64">
        <v>1</v>
      </c>
      <c r="J112" s="64">
        <v>567</v>
      </c>
      <c r="K112" s="57">
        <f>J112/2</f>
        <v>283.5</v>
      </c>
      <c r="L112" s="52">
        <f>J112-K112</f>
        <v>283.5</v>
      </c>
      <c r="M112" s="46"/>
      <c r="N112" s="2"/>
    </row>
    <row r="113" spans="1:14" x14ac:dyDescent="0.25">
      <c r="A113" s="116"/>
      <c r="B113" s="106"/>
      <c r="C113" s="50" t="s">
        <v>162</v>
      </c>
      <c r="D113" s="46"/>
      <c r="E113" s="102">
        <v>1137033</v>
      </c>
      <c r="F113" s="103"/>
      <c r="G113" s="50"/>
      <c r="H113" s="76" t="s">
        <v>112</v>
      </c>
      <c r="I113" s="64">
        <v>1</v>
      </c>
      <c r="J113" s="64">
        <v>92</v>
      </c>
      <c r="K113" s="57">
        <f>J113/2</f>
        <v>46</v>
      </c>
      <c r="L113" s="52">
        <f>J113-K113</f>
        <v>46</v>
      </c>
      <c r="M113" s="46"/>
      <c r="N113" s="2"/>
    </row>
    <row r="114" spans="1:14" x14ac:dyDescent="0.25">
      <c r="A114" s="116"/>
      <c r="B114" s="106"/>
      <c r="C114" s="50" t="s">
        <v>162</v>
      </c>
      <c r="D114" s="46"/>
      <c r="E114" s="102">
        <v>1137036</v>
      </c>
      <c r="F114" s="103"/>
      <c r="G114" s="50"/>
      <c r="H114" s="76" t="s">
        <v>112</v>
      </c>
      <c r="I114" s="64">
        <v>1</v>
      </c>
      <c r="J114" s="64">
        <v>92</v>
      </c>
      <c r="K114" s="57">
        <f t="shared" ref="K114:K129" si="19">J114/2</f>
        <v>46</v>
      </c>
      <c r="L114" s="52">
        <f t="shared" ref="L114:L129" si="20">J114-K114</f>
        <v>46</v>
      </c>
      <c r="M114" s="46"/>
      <c r="N114" s="2"/>
    </row>
    <row r="115" spans="1:14" x14ac:dyDescent="0.25">
      <c r="A115" s="116"/>
      <c r="B115" s="106"/>
      <c r="C115" s="50" t="s">
        <v>163</v>
      </c>
      <c r="D115" s="46"/>
      <c r="E115" s="102">
        <v>1136075</v>
      </c>
      <c r="F115" s="103"/>
      <c r="G115" s="50"/>
      <c r="H115" s="76" t="s">
        <v>112</v>
      </c>
      <c r="I115" s="64">
        <v>1</v>
      </c>
      <c r="J115" s="64">
        <v>250</v>
      </c>
      <c r="K115" s="57">
        <f t="shared" si="19"/>
        <v>125</v>
      </c>
      <c r="L115" s="52">
        <f t="shared" si="20"/>
        <v>125</v>
      </c>
      <c r="M115" s="46"/>
      <c r="N115" s="2"/>
    </row>
    <row r="116" spans="1:14" x14ac:dyDescent="0.25">
      <c r="A116" s="116"/>
      <c r="B116" s="106"/>
      <c r="C116" s="50" t="s">
        <v>164</v>
      </c>
      <c r="D116" s="46"/>
      <c r="E116" s="102">
        <v>1136078</v>
      </c>
      <c r="F116" s="103"/>
      <c r="G116" s="50"/>
      <c r="H116" s="76" t="s">
        <v>112</v>
      </c>
      <c r="I116" s="64">
        <v>1</v>
      </c>
      <c r="J116" s="64">
        <v>313</v>
      </c>
      <c r="K116" s="57">
        <f t="shared" si="19"/>
        <v>156.5</v>
      </c>
      <c r="L116" s="52">
        <f t="shared" si="20"/>
        <v>156.5</v>
      </c>
      <c r="M116" s="46"/>
      <c r="N116" s="2"/>
    </row>
    <row r="117" spans="1:14" ht="24" x14ac:dyDescent="0.25">
      <c r="A117" s="116"/>
      <c r="B117" s="106"/>
      <c r="C117" s="78" t="s">
        <v>165</v>
      </c>
      <c r="D117" s="46"/>
      <c r="E117" s="102">
        <v>1136080</v>
      </c>
      <c r="F117" s="103"/>
      <c r="G117" s="50"/>
      <c r="H117" s="76" t="s">
        <v>112</v>
      </c>
      <c r="I117" s="64">
        <v>1</v>
      </c>
      <c r="J117" s="64">
        <v>674</v>
      </c>
      <c r="K117" s="57">
        <f t="shared" si="19"/>
        <v>337</v>
      </c>
      <c r="L117" s="52">
        <f t="shared" si="20"/>
        <v>337</v>
      </c>
      <c r="M117" s="46"/>
      <c r="N117" s="2"/>
    </row>
    <row r="118" spans="1:14" ht="22.5" x14ac:dyDescent="0.25">
      <c r="A118" s="116"/>
      <c r="B118" s="106"/>
      <c r="C118" s="79" t="s">
        <v>166</v>
      </c>
      <c r="D118" s="46"/>
      <c r="E118" s="102">
        <v>1136079</v>
      </c>
      <c r="F118" s="103"/>
      <c r="G118" s="50"/>
      <c r="H118" s="76" t="s">
        <v>112</v>
      </c>
      <c r="I118" s="64">
        <v>1</v>
      </c>
      <c r="J118" s="64">
        <v>669</v>
      </c>
      <c r="K118" s="57">
        <f t="shared" si="19"/>
        <v>334.5</v>
      </c>
      <c r="L118" s="52">
        <f t="shared" si="20"/>
        <v>334.5</v>
      </c>
      <c r="M118" s="46"/>
      <c r="N118" s="2"/>
    </row>
    <row r="119" spans="1:14" x14ac:dyDescent="0.25">
      <c r="A119" s="116"/>
      <c r="B119" s="106"/>
      <c r="C119" s="78" t="s">
        <v>167</v>
      </c>
      <c r="D119" s="46"/>
      <c r="E119" s="102">
        <v>1136081</v>
      </c>
      <c r="F119" s="103"/>
      <c r="G119" s="50"/>
      <c r="H119" s="76" t="s">
        <v>112</v>
      </c>
      <c r="I119" s="64">
        <v>8</v>
      </c>
      <c r="J119" s="64">
        <v>776</v>
      </c>
      <c r="K119" s="57">
        <f t="shared" si="19"/>
        <v>388</v>
      </c>
      <c r="L119" s="52">
        <f t="shared" si="20"/>
        <v>388</v>
      </c>
      <c r="M119" s="46"/>
      <c r="N119" s="2"/>
    </row>
    <row r="120" spans="1:14" x14ac:dyDescent="0.25">
      <c r="A120" s="116"/>
      <c r="B120" s="106"/>
      <c r="C120" s="78" t="s">
        <v>168</v>
      </c>
      <c r="D120" s="46"/>
      <c r="E120" s="102">
        <v>1136082</v>
      </c>
      <c r="F120" s="103"/>
      <c r="G120" s="50"/>
      <c r="H120" s="76" t="s">
        <v>112</v>
      </c>
      <c r="I120" s="64">
        <v>3</v>
      </c>
      <c r="J120" s="64">
        <v>1017</v>
      </c>
      <c r="K120" s="57">
        <f t="shared" si="19"/>
        <v>508.5</v>
      </c>
      <c r="L120" s="52">
        <f t="shared" si="20"/>
        <v>508.5</v>
      </c>
      <c r="M120" s="46"/>
      <c r="N120" s="2"/>
    </row>
    <row r="121" spans="1:14" x14ac:dyDescent="0.25">
      <c r="A121" s="116"/>
      <c r="B121" s="106"/>
      <c r="C121" s="50" t="s">
        <v>169</v>
      </c>
      <c r="D121" s="46"/>
      <c r="E121" s="102">
        <v>1136085</v>
      </c>
      <c r="F121" s="103"/>
      <c r="G121" s="50"/>
      <c r="H121" s="76" t="s">
        <v>112</v>
      </c>
      <c r="I121" s="64">
        <v>1</v>
      </c>
      <c r="J121" s="64">
        <v>334</v>
      </c>
      <c r="K121" s="57">
        <f t="shared" si="19"/>
        <v>167</v>
      </c>
      <c r="L121" s="52">
        <f t="shared" si="20"/>
        <v>167</v>
      </c>
      <c r="M121" s="46"/>
      <c r="N121" s="2"/>
    </row>
    <row r="122" spans="1:14" x14ac:dyDescent="0.25">
      <c r="A122" s="116"/>
      <c r="B122" s="106"/>
      <c r="C122" s="50" t="s">
        <v>170</v>
      </c>
      <c r="D122" s="46"/>
      <c r="E122" s="102">
        <v>1136083</v>
      </c>
      <c r="F122" s="103"/>
      <c r="G122" s="50"/>
      <c r="H122" s="76" t="s">
        <v>112</v>
      </c>
      <c r="I122" s="64">
        <v>1</v>
      </c>
      <c r="J122" s="64">
        <v>782</v>
      </c>
      <c r="K122" s="57">
        <f t="shared" si="19"/>
        <v>391</v>
      </c>
      <c r="L122" s="52">
        <f t="shared" si="20"/>
        <v>391</v>
      </c>
      <c r="M122" s="46"/>
      <c r="N122" s="2"/>
    </row>
    <row r="123" spans="1:14" x14ac:dyDescent="0.25">
      <c r="A123" s="116"/>
      <c r="B123" s="106"/>
      <c r="C123" s="50" t="s">
        <v>171</v>
      </c>
      <c r="D123" s="46"/>
      <c r="E123" s="102">
        <v>1136084</v>
      </c>
      <c r="F123" s="103"/>
      <c r="G123" s="50"/>
      <c r="H123" s="76" t="s">
        <v>112</v>
      </c>
      <c r="I123" s="64">
        <v>1</v>
      </c>
      <c r="J123" s="64">
        <v>829</v>
      </c>
      <c r="K123" s="57">
        <f t="shared" si="19"/>
        <v>414.5</v>
      </c>
      <c r="L123" s="52">
        <f t="shared" si="20"/>
        <v>414.5</v>
      </c>
      <c r="M123" s="46"/>
      <c r="N123" s="2"/>
    </row>
    <row r="124" spans="1:14" x14ac:dyDescent="0.25">
      <c r="A124" s="116"/>
      <c r="B124" s="106"/>
      <c r="C124" s="50" t="s">
        <v>172</v>
      </c>
      <c r="D124" s="46"/>
      <c r="E124" s="102">
        <v>1136085</v>
      </c>
      <c r="F124" s="103"/>
      <c r="G124" s="50"/>
      <c r="H124" s="76" t="s">
        <v>112</v>
      </c>
      <c r="I124" s="64">
        <v>1</v>
      </c>
      <c r="J124" s="64">
        <v>843</v>
      </c>
      <c r="K124" s="57">
        <f t="shared" si="19"/>
        <v>421.5</v>
      </c>
      <c r="L124" s="52">
        <f t="shared" si="20"/>
        <v>421.5</v>
      </c>
      <c r="M124" s="46"/>
      <c r="N124" s="2"/>
    </row>
    <row r="125" spans="1:14" x14ac:dyDescent="0.25">
      <c r="A125" s="116"/>
      <c r="B125" s="106"/>
      <c r="C125" s="50" t="s">
        <v>173</v>
      </c>
      <c r="D125" s="46"/>
      <c r="E125" s="102">
        <v>1137044</v>
      </c>
      <c r="F125" s="103"/>
      <c r="G125" s="50"/>
      <c r="H125" s="76" t="s">
        <v>112</v>
      </c>
      <c r="I125" s="64">
        <v>1</v>
      </c>
      <c r="J125" s="64">
        <v>72</v>
      </c>
      <c r="K125" s="57">
        <f t="shared" si="19"/>
        <v>36</v>
      </c>
      <c r="L125" s="52">
        <f t="shared" si="20"/>
        <v>36</v>
      </c>
      <c r="M125" s="46"/>
      <c r="N125" s="2"/>
    </row>
    <row r="126" spans="1:14" x14ac:dyDescent="0.25">
      <c r="A126" s="116"/>
      <c r="B126" s="106"/>
      <c r="C126" s="48" t="s">
        <v>174</v>
      </c>
      <c r="D126" s="46"/>
      <c r="E126" s="102">
        <v>1137045</v>
      </c>
      <c r="F126" s="103"/>
      <c r="G126" s="50"/>
      <c r="H126" s="76" t="s">
        <v>112</v>
      </c>
      <c r="I126" s="64">
        <v>1</v>
      </c>
      <c r="J126" s="64">
        <v>72</v>
      </c>
      <c r="K126" s="57">
        <f t="shared" si="19"/>
        <v>36</v>
      </c>
      <c r="L126" s="52">
        <f t="shared" si="20"/>
        <v>36</v>
      </c>
      <c r="M126" s="46"/>
      <c r="N126" s="2"/>
    </row>
    <row r="127" spans="1:14" x14ac:dyDescent="0.25">
      <c r="A127" s="116"/>
      <c r="B127" s="106"/>
      <c r="C127" s="48" t="s">
        <v>174</v>
      </c>
      <c r="D127" s="46"/>
      <c r="E127" s="102">
        <v>1137046</v>
      </c>
      <c r="F127" s="103"/>
      <c r="G127" s="46"/>
      <c r="H127" s="76" t="s">
        <v>112</v>
      </c>
      <c r="I127" s="64">
        <v>1</v>
      </c>
      <c r="J127" s="64">
        <v>72</v>
      </c>
      <c r="K127" s="57">
        <f t="shared" si="19"/>
        <v>36</v>
      </c>
      <c r="L127" s="52">
        <f t="shared" si="20"/>
        <v>36</v>
      </c>
      <c r="M127" s="46"/>
      <c r="N127" s="2"/>
    </row>
    <row r="128" spans="1:14" x14ac:dyDescent="0.25">
      <c r="A128" s="116"/>
      <c r="B128" s="106"/>
      <c r="C128" s="48" t="s">
        <v>170</v>
      </c>
      <c r="D128" s="46"/>
      <c r="E128" s="102">
        <v>1136087</v>
      </c>
      <c r="F128" s="103"/>
      <c r="G128" s="46"/>
      <c r="H128" s="76" t="s">
        <v>112</v>
      </c>
      <c r="I128" s="64">
        <v>1</v>
      </c>
      <c r="J128" s="64">
        <v>825</v>
      </c>
      <c r="K128" s="57">
        <f t="shared" si="19"/>
        <v>412.5</v>
      </c>
      <c r="L128" s="52">
        <f t="shared" si="20"/>
        <v>412.5</v>
      </c>
      <c r="M128" s="46"/>
      <c r="N128" s="2"/>
    </row>
    <row r="129" spans="1:14" x14ac:dyDescent="0.25">
      <c r="A129" s="116"/>
      <c r="B129" s="113"/>
      <c r="C129" s="48" t="s">
        <v>175</v>
      </c>
      <c r="D129" s="46"/>
      <c r="E129" s="102">
        <v>1136092</v>
      </c>
      <c r="F129" s="103"/>
      <c r="G129" s="46"/>
      <c r="H129" s="76" t="s">
        <v>112</v>
      </c>
      <c r="I129" s="64">
        <v>1</v>
      </c>
      <c r="J129" s="64">
        <v>50</v>
      </c>
      <c r="K129" s="57">
        <f t="shared" si="19"/>
        <v>25</v>
      </c>
      <c r="L129" s="52">
        <f t="shared" si="20"/>
        <v>25</v>
      </c>
      <c r="M129" s="46"/>
      <c r="N129" s="2"/>
    </row>
    <row r="130" spans="1:14" ht="31.5" x14ac:dyDescent="0.25">
      <c r="A130" s="117"/>
      <c r="B130" s="12" t="s">
        <v>5</v>
      </c>
      <c r="C130" s="7" t="s">
        <v>22</v>
      </c>
      <c r="D130" s="7" t="s">
        <v>22</v>
      </c>
      <c r="E130" s="115" t="s">
        <v>22</v>
      </c>
      <c r="F130" s="115"/>
      <c r="G130" s="115"/>
      <c r="H130" s="7" t="s">
        <v>22</v>
      </c>
      <c r="I130" s="63">
        <f>SUM(I105:I110)</f>
        <v>18</v>
      </c>
      <c r="J130" s="63">
        <f>SUM(J105:J129)</f>
        <v>9661</v>
      </c>
      <c r="K130" s="73">
        <f>SUM(K105:K129)</f>
        <v>4830.5</v>
      </c>
      <c r="L130" s="73">
        <f>SUM(L105:L129)</f>
        <v>4830.5</v>
      </c>
      <c r="M130" s="7" t="s">
        <v>22</v>
      </c>
      <c r="N130" s="13"/>
    </row>
    <row r="131" spans="1:14" ht="20.25" customHeight="1" x14ac:dyDescent="0.25">
      <c r="A131" s="112">
        <v>13</v>
      </c>
      <c r="B131" s="112" t="s">
        <v>26</v>
      </c>
      <c r="C131" s="8" t="s">
        <v>13</v>
      </c>
      <c r="D131" s="5"/>
      <c r="E131" s="114"/>
      <c r="F131" s="114"/>
      <c r="G131" s="114"/>
      <c r="H131" s="5"/>
      <c r="I131" s="5"/>
      <c r="J131" s="5"/>
      <c r="K131" s="5"/>
      <c r="L131" s="5"/>
      <c r="M131" s="5"/>
      <c r="N131" s="11"/>
    </row>
    <row r="132" spans="1:14" x14ac:dyDescent="0.25">
      <c r="A132" s="106"/>
      <c r="B132" s="106"/>
      <c r="C132" s="4" t="s">
        <v>4</v>
      </c>
      <c r="D132" s="5"/>
      <c r="E132" s="114"/>
      <c r="F132" s="114"/>
      <c r="G132" s="114"/>
      <c r="H132" s="5"/>
      <c r="I132" s="5"/>
      <c r="J132" s="5"/>
      <c r="K132" s="5"/>
      <c r="L132" s="5"/>
      <c r="M132" s="5"/>
      <c r="N132" s="2"/>
    </row>
    <row r="133" spans="1:14" x14ac:dyDescent="0.25">
      <c r="A133" s="106"/>
      <c r="B133" s="113"/>
      <c r="C133" s="4" t="s">
        <v>4</v>
      </c>
      <c r="D133" s="5"/>
      <c r="E133" s="114"/>
      <c r="F133" s="114"/>
      <c r="G133" s="114"/>
      <c r="H133" s="5"/>
      <c r="I133" s="5"/>
      <c r="J133" s="5"/>
      <c r="K133" s="5"/>
      <c r="L133" s="5"/>
      <c r="M133" s="5"/>
      <c r="N133" s="2"/>
    </row>
    <row r="134" spans="1:14" ht="31.5" x14ac:dyDescent="0.25">
      <c r="A134" s="113"/>
      <c r="B134" s="12" t="s">
        <v>5</v>
      </c>
      <c r="C134" s="7" t="s">
        <v>22</v>
      </c>
      <c r="D134" s="7" t="s">
        <v>22</v>
      </c>
      <c r="E134" s="115" t="s">
        <v>22</v>
      </c>
      <c r="F134" s="115"/>
      <c r="G134" s="115"/>
      <c r="H134" s="7" t="s">
        <v>22</v>
      </c>
      <c r="I134" s="7">
        <f>SUM(I131:I133)</f>
        <v>0</v>
      </c>
      <c r="J134" s="7">
        <f t="shared" ref="J134" si="21">SUM(J131:J133)</f>
        <v>0</v>
      </c>
      <c r="K134" s="7">
        <f t="shared" ref="K134" si="22">SUM(K131:K133)</f>
        <v>0</v>
      </c>
      <c r="L134" s="7">
        <f t="shared" ref="L134" si="23">SUM(L131:L133)</f>
        <v>0</v>
      </c>
      <c r="M134" s="7" t="s">
        <v>22</v>
      </c>
      <c r="N134" s="2"/>
    </row>
    <row r="135" spans="1:14" x14ac:dyDescent="0.25">
      <c r="A135" s="112">
        <v>14</v>
      </c>
      <c r="B135" s="112" t="s">
        <v>27</v>
      </c>
      <c r="C135" s="8" t="s">
        <v>13</v>
      </c>
      <c r="D135" s="3"/>
      <c r="E135" s="120"/>
      <c r="F135" s="120"/>
      <c r="G135" s="120"/>
      <c r="H135" s="3"/>
      <c r="I135" s="3"/>
      <c r="J135" s="3"/>
      <c r="K135" s="3"/>
      <c r="L135" s="3"/>
      <c r="M135" s="3"/>
      <c r="N135" s="2"/>
    </row>
    <row r="136" spans="1:14" x14ac:dyDescent="0.25">
      <c r="A136" s="116"/>
      <c r="B136" s="118"/>
      <c r="C136" s="4" t="s">
        <v>4</v>
      </c>
      <c r="D136" s="5"/>
      <c r="E136" s="114"/>
      <c r="F136" s="114"/>
      <c r="G136" s="114"/>
      <c r="H136" s="5"/>
      <c r="I136" s="5"/>
      <c r="J136" s="5"/>
      <c r="K136" s="5"/>
      <c r="L136" s="5"/>
      <c r="M136" s="5"/>
      <c r="N136" s="2"/>
    </row>
    <row r="137" spans="1:14" x14ac:dyDescent="0.25">
      <c r="A137" s="116"/>
      <c r="B137" s="119"/>
      <c r="C137" s="4" t="s">
        <v>4</v>
      </c>
      <c r="D137" s="5"/>
      <c r="E137" s="114"/>
      <c r="F137" s="114"/>
      <c r="G137" s="114"/>
      <c r="H137" s="5"/>
      <c r="I137" s="5"/>
      <c r="J137" s="5"/>
      <c r="K137" s="5"/>
      <c r="L137" s="5"/>
      <c r="M137" s="5"/>
      <c r="N137" s="2"/>
    </row>
    <row r="138" spans="1:14" ht="31.5" x14ac:dyDescent="0.25">
      <c r="A138" s="117"/>
      <c r="B138" s="12" t="s">
        <v>5</v>
      </c>
      <c r="C138" s="7" t="s">
        <v>22</v>
      </c>
      <c r="D138" s="7" t="s">
        <v>22</v>
      </c>
      <c r="E138" s="115" t="s">
        <v>22</v>
      </c>
      <c r="F138" s="115"/>
      <c r="G138" s="115"/>
      <c r="H138" s="7" t="s">
        <v>22</v>
      </c>
      <c r="I138" s="7">
        <f>SUM(I135:I137)</f>
        <v>0</v>
      </c>
      <c r="J138" s="7">
        <f t="shared" ref="J138" si="24">SUM(J135:J137)</f>
        <v>0</v>
      </c>
      <c r="K138" s="7">
        <f t="shared" ref="K138" si="25">SUM(K135:K137)</f>
        <v>0</v>
      </c>
      <c r="L138" s="7">
        <f t="shared" ref="L138" si="26">SUM(L135:L137)</f>
        <v>0</v>
      </c>
      <c r="M138" s="7" t="s">
        <v>22</v>
      </c>
      <c r="N138" s="13"/>
    </row>
    <row r="139" spans="1:14" ht="20.25" customHeight="1" x14ac:dyDescent="0.25">
      <c r="A139" s="112">
        <v>15</v>
      </c>
      <c r="B139" s="112" t="s">
        <v>28</v>
      </c>
      <c r="C139" s="8" t="s">
        <v>13</v>
      </c>
      <c r="D139" s="5"/>
      <c r="E139" s="114"/>
      <c r="F139" s="114"/>
      <c r="G139" s="114"/>
      <c r="H139" s="5"/>
      <c r="I139" s="5"/>
      <c r="J139" s="5"/>
      <c r="K139" s="5"/>
      <c r="L139" s="5"/>
      <c r="M139" s="5"/>
      <c r="N139" s="11"/>
    </row>
    <row r="140" spans="1:14" x14ac:dyDescent="0.25">
      <c r="A140" s="106"/>
      <c r="B140" s="106"/>
      <c r="C140" s="4" t="s">
        <v>4</v>
      </c>
      <c r="D140" s="5"/>
      <c r="E140" s="114"/>
      <c r="F140" s="114"/>
      <c r="G140" s="114"/>
      <c r="H140" s="5"/>
      <c r="I140" s="5"/>
      <c r="J140" s="5"/>
      <c r="K140" s="5"/>
      <c r="L140" s="5"/>
      <c r="M140" s="5"/>
      <c r="N140" s="2"/>
    </row>
    <row r="141" spans="1:14" x14ac:dyDescent="0.25">
      <c r="A141" s="106"/>
      <c r="B141" s="113"/>
      <c r="C141" s="4" t="s">
        <v>4</v>
      </c>
      <c r="D141" s="5"/>
      <c r="E141" s="114"/>
      <c r="F141" s="114"/>
      <c r="G141" s="114"/>
      <c r="H141" s="5"/>
      <c r="I141" s="5"/>
      <c r="J141" s="5"/>
      <c r="K141" s="5"/>
      <c r="L141" s="5"/>
      <c r="M141" s="5"/>
      <c r="N141" s="2"/>
    </row>
    <row r="142" spans="1:14" ht="31.5" x14ac:dyDescent="0.25">
      <c r="A142" s="113"/>
      <c r="B142" s="12" t="s">
        <v>5</v>
      </c>
      <c r="C142" s="7" t="s">
        <v>22</v>
      </c>
      <c r="D142" s="7" t="s">
        <v>22</v>
      </c>
      <c r="E142" s="115" t="s">
        <v>22</v>
      </c>
      <c r="F142" s="115"/>
      <c r="G142" s="115"/>
      <c r="H142" s="7" t="s">
        <v>22</v>
      </c>
      <c r="I142" s="7">
        <f>SUM(I139:I141)</f>
        <v>0</v>
      </c>
      <c r="J142" s="7">
        <f t="shared" ref="J142" si="27">SUM(J139:J141)</f>
        <v>0</v>
      </c>
      <c r="K142" s="7">
        <f t="shared" ref="K142" si="28">SUM(K139:K141)</f>
        <v>0</v>
      </c>
      <c r="L142" s="7">
        <f t="shared" ref="L142" si="29">SUM(L139:L141)</f>
        <v>0</v>
      </c>
      <c r="M142" s="7" t="s">
        <v>22</v>
      </c>
      <c r="N142" s="2"/>
    </row>
    <row r="143" spans="1:14" x14ac:dyDescent="0.25">
      <c r="A143" s="112">
        <v>16</v>
      </c>
      <c r="B143" s="112" t="s">
        <v>29</v>
      </c>
      <c r="C143" s="8" t="s">
        <v>13</v>
      </c>
      <c r="D143" s="3"/>
      <c r="E143" s="120"/>
      <c r="F143" s="120"/>
      <c r="G143" s="120"/>
      <c r="H143" s="3"/>
      <c r="I143" s="3"/>
      <c r="J143" s="3"/>
      <c r="K143" s="3"/>
      <c r="L143" s="3"/>
      <c r="M143" s="3"/>
      <c r="N143" s="2"/>
    </row>
    <row r="144" spans="1:14" x14ac:dyDescent="0.25">
      <c r="A144" s="116"/>
      <c r="B144" s="118"/>
      <c r="C144" s="4" t="s">
        <v>4</v>
      </c>
      <c r="D144" s="5"/>
      <c r="E144" s="114"/>
      <c r="F144" s="114"/>
      <c r="G144" s="114"/>
      <c r="H144" s="5"/>
      <c r="I144" s="5"/>
      <c r="J144" s="5"/>
      <c r="K144" s="5"/>
      <c r="L144" s="5"/>
      <c r="M144" s="5"/>
      <c r="N144" s="2"/>
    </row>
    <row r="145" spans="1:14" x14ac:dyDescent="0.25">
      <c r="A145" s="116"/>
      <c r="B145" s="119"/>
      <c r="C145" s="4" t="s">
        <v>4</v>
      </c>
      <c r="D145" s="5"/>
      <c r="E145" s="114"/>
      <c r="F145" s="114"/>
      <c r="G145" s="114"/>
      <c r="H145" s="5"/>
      <c r="I145" s="5"/>
      <c r="J145" s="5"/>
      <c r="K145" s="5"/>
      <c r="L145" s="5"/>
      <c r="M145" s="5"/>
      <c r="N145" s="2"/>
    </row>
    <row r="146" spans="1:14" ht="31.5" x14ac:dyDescent="0.25">
      <c r="A146" s="117"/>
      <c r="B146" s="12" t="s">
        <v>5</v>
      </c>
      <c r="C146" s="7" t="s">
        <v>22</v>
      </c>
      <c r="D146" s="7" t="s">
        <v>22</v>
      </c>
      <c r="E146" s="115" t="s">
        <v>22</v>
      </c>
      <c r="F146" s="115"/>
      <c r="G146" s="115"/>
      <c r="H146" s="7" t="s">
        <v>22</v>
      </c>
      <c r="I146" s="7">
        <f>SUM(I143:I145)</f>
        <v>0</v>
      </c>
      <c r="J146" s="7">
        <f t="shared" ref="J146" si="30">SUM(J143:J145)</f>
        <v>0</v>
      </c>
      <c r="K146" s="7">
        <f t="shared" ref="K146" si="31">SUM(K143:K145)</f>
        <v>0</v>
      </c>
      <c r="L146" s="7">
        <f t="shared" ref="L146" si="32">SUM(L143:L145)</f>
        <v>0</v>
      </c>
      <c r="M146" s="7" t="s">
        <v>22</v>
      </c>
      <c r="N146" s="13"/>
    </row>
    <row r="147" spans="1:14" ht="20.25" customHeight="1" x14ac:dyDescent="0.25">
      <c r="A147" s="112">
        <v>17</v>
      </c>
      <c r="B147" s="112" t="s">
        <v>30</v>
      </c>
      <c r="C147" s="8" t="s">
        <v>13</v>
      </c>
      <c r="D147" s="5"/>
      <c r="E147" s="114"/>
      <c r="F147" s="114"/>
      <c r="G147" s="114"/>
      <c r="H147" s="5"/>
      <c r="I147" s="5"/>
      <c r="J147" s="5"/>
      <c r="K147" s="5"/>
      <c r="L147" s="5"/>
      <c r="M147" s="5"/>
      <c r="N147" s="11"/>
    </row>
    <row r="148" spans="1:14" x14ac:dyDescent="0.25">
      <c r="A148" s="106"/>
      <c r="B148" s="106"/>
      <c r="C148" s="4" t="s">
        <v>4</v>
      </c>
      <c r="D148" s="5"/>
      <c r="E148" s="114"/>
      <c r="F148" s="114"/>
      <c r="G148" s="114"/>
      <c r="H148" s="5"/>
      <c r="I148" s="5"/>
      <c r="J148" s="5"/>
      <c r="K148" s="5"/>
      <c r="L148" s="5"/>
      <c r="M148" s="5"/>
      <c r="N148" s="2"/>
    </row>
    <row r="149" spans="1:14" x14ac:dyDescent="0.25">
      <c r="A149" s="106"/>
      <c r="B149" s="113"/>
      <c r="C149" s="4" t="s">
        <v>4</v>
      </c>
      <c r="D149" s="5"/>
      <c r="E149" s="114"/>
      <c r="F149" s="114"/>
      <c r="G149" s="114"/>
      <c r="H149" s="5"/>
      <c r="I149" s="5"/>
      <c r="J149" s="5"/>
      <c r="K149" s="5"/>
      <c r="L149" s="5"/>
      <c r="M149" s="5"/>
      <c r="N149" s="2"/>
    </row>
    <row r="150" spans="1:14" ht="31.5" x14ac:dyDescent="0.25">
      <c r="A150" s="113"/>
      <c r="B150" s="12" t="s">
        <v>5</v>
      </c>
      <c r="C150" s="7" t="s">
        <v>22</v>
      </c>
      <c r="D150" s="7" t="s">
        <v>22</v>
      </c>
      <c r="E150" s="115" t="s">
        <v>22</v>
      </c>
      <c r="F150" s="115"/>
      <c r="G150" s="115"/>
      <c r="H150" s="7" t="s">
        <v>22</v>
      </c>
      <c r="I150" s="7">
        <f>SUM(I147:I149)</f>
        <v>0</v>
      </c>
      <c r="J150" s="7">
        <f t="shared" ref="J150" si="33">SUM(J147:J149)</f>
        <v>0</v>
      </c>
      <c r="K150" s="7">
        <f t="shared" ref="K150" si="34">SUM(K147:K149)</f>
        <v>0</v>
      </c>
      <c r="L150" s="7">
        <f t="shared" ref="L150" si="35">SUM(L147:L149)</f>
        <v>0</v>
      </c>
      <c r="M150" s="7" t="s">
        <v>22</v>
      </c>
      <c r="N150" s="2"/>
    </row>
    <row r="151" spans="1:14" ht="33" customHeight="1" x14ac:dyDescent="0.25">
      <c r="A151" s="109" t="s">
        <v>7</v>
      </c>
      <c r="B151" s="110"/>
      <c r="C151" s="110"/>
      <c r="D151" s="110"/>
      <c r="E151" s="110"/>
      <c r="F151" s="110"/>
      <c r="G151" s="110"/>
      <c r="H151" s="111"/>
      <c r="I151" s="7">
        <f>I150+I146+I142+I138+I134+I130+I104+I100</f>
        <v>18</v>
      </c>
      <c r="J151" s="7">
        <f t="shared" ref="J151:L151" si="36">J150+J146+J142+J138+J134+J130+J104+J100</f>
        <v>9661</v>
      </c>
      <c r="K151" s="7">
        <f t="shared" si="36"/>
        <v>4830.5</v>
      </c>
      <c r="L151" s="7">
        <f t="shared" si="36"/>
        <v>4830.5</v>
      </c>
      <c r="M151" s="7" t="s">
        <v>22</v>
      </c>
      <c r="N151" s="2"/>
    </row>
    <row r="152" spans="1:14" x14ac:dyDescent="0.25">
      <c r="A152" s="112">
        <v>18</v>
      </c>
      <c r="B152" s="112" t="s">
        <v>31</v>
      </c>
      <c r="C152" s="8" t="s">
        <v>13</v>
      </c>
      <c r="D152" s="3"/>
      <c r="E152" s="120"/>
      <c r="F152" s="120"/>
      <c r="G152" s="120"/>
      <c r="H152" s="3"/>
      <c r="I152" s="3"/>
      <c r="J152" s="3"/>
      <c r="K152" s="3"/>
      <c r="L152" s="3"/>
      <c r="M152" s="3"/>
      <c r="N152" s="2"/>
    </row>
    <row r="153" spans="1:14" x14ac:dyDescent="0.25">
      <c r="A153" s="116"/>
      <c r="B153" s="118"/>
      <c r="C153" s="4" t="s">
        <v>4</v>
      </c>
      <c r="D153" s="5"/>
      <c r="E153" s="114"/>
      <c r="F153" s="114"/>
      <c r="G153" s="114"/>
      <c r="H153" s="5"/>
      <c r="I153" s="5"/>
      <c r="J153" s="5"/>
      <c r="K153" s="5"/>
      <c r="L153" s="5"/>
      <c r="M153" s="5"/>
      <c r="N153" s="2"/>
    </row>
    <row r="154" spans="1:14" x14ac:dyDescent="0.25">
      <c r="A154" s="116"/>
      <c r="B154" s="119"/>
      <c r="C154" s="4" t="s">
        <v>4</v>
      </c>
      <c r="D154" s="5"/>
      <c r="E154" s="114"/>
      <c r="F154" s="114"/>
      <c r="G154" s="114"/>
      <c r="H154" s="5"/>
      <c r="I154" s="5"/>
      <c r="J154" s="5"/>
      <c r="K154" s="5"/>
      <c r="L154" s="5"/>
      <c r="M154" s="5"/>
      <c r="N154" s="2"/>
    </row>
    <row r="155" spans="1:14" ht="31.5" x14ac:dyDescent="0.25">
      <c r="A155" s="117"/>
      <c r="B155" s="12" t="s">
        <v>5</v>
      </c>
      <c r="C155" s="7" t="s">
        <v>22</v>
      </c>
      <c r="D155" s="7" t="s">
        <v>22</v>
      </c>
      <c r="E155" s="115" t="s">
        <v>22</v>
      </c>
      <c r="F155" s="115"/>
      <c r="G155" s="115"/>
      <c r="H155" s="7" t="s">
        <v>22</v>
      </c>
      <c r="I155" s="7">
        <f>SUM(I152:I154)</f>
        <v>0</v>
      </c>
      <c r="J155" s="7">
        <f t="shared" ref="J155" si="37">SUM(J152:J154)</f>
        <v>0</v>
      </c>
      <c r="K155" s="7">
        <f t="shared" ref="K155" si="38">SUM(K152:K154)</f>
        <v>0</v>
      </c>
      <c r="L155" s="7">
        <f t="shared" ref="L155" si="39">SUM(L152:L154)</f>
        <v>0</v>
      </c>
      <c r="M155" s="7" t="s">
        <v>22</v>
      </c>
      <c r="N155" s="13"/>
    </row>
    <row r="156" spans="1:14" ht="20.25" customHeight="1" x14ac:dyDescent="0.25">
      <c r="A156" s="112">
        <v>19</v>
      </c>
      <c r="B156" s="112" t="s">
        <v>32</v>
      </c>
      <c r="C156" s="8" t="s">
        <v>13</v>
      </c>
      <c r="D156" s="5"/>
      <c r="E156" s="114"/>
      <c r="F156" s="114"/>
      <c r="G156" s="114"/>
      <c r="H156" s="5"/>
      <c r="I156" s="5"/>
      <c r="J156" s="5"/>
      <c r="K156" s="5"/>
      <c r="L156" s="5"/>
      <c r="M156" s="5"/>
      <c r="N156" s="11"/>
    </row>
    <row r="157" spans="1:14" x14ac:dyDescent="0.25">
      <c r="A157" s="106"/>
      <c r="B157" s="106"/>
      <c r="C157" s="4" t="s">
        <v>4</v>
      </c>
      <c r="D157" s="5"/>
      <c r="E157" s="114"/>
      <c r="F157" s="114"/>
      <c r="G157" s="114"/>
      <c r="H157" s="5"/>
      <c r="I157" s="5"/>
      <c r="J157" s="5"/>
      <c r="K157" s="5"/>
      <c r="L157" s="5"/>
      <c r="M157" s="5"/>
      <c r="N157" s="2"/>
    </row>
    <row r="158" spans="1:14" x14ac:dyDescent="0.25">
      <c r="A158" s="106"/>
      <c r="B158" s="113"/>
      <c r="C158" s="4" t="s">
        <v>4</v>
      </c>
      <c r="D158" s="5"/>
      <c r="E158" s="114"/>
      <c r="F158" s="114"/>
      <c r="G158" s="114"/>
      <c r="H158" s="5"/>
      <c r="I158" s="5"/>
      <c r="J158" s="5"/>
      <c r="K158" s="5"/>
      <c r="L158" s="5"/>
      <c r="M158" s="5"/>
      <c r="N158" s="2"/>
    </row>
    <row r="159" spans="1:14" ht="31.5" x14ac:dyDescent="0.25">
      <c r="A159" s="113"/>
      <c r="B159" s="12" t="s">
        <v>5</v>
      </c>
      <c r="C159" s="7" t="s">
        <v>22</v>
      </c>
      <c r="D159" s="7" t="s">
        <v>22</v>
      </c>
      <c r="E159" s="115" t="s">
        <v>22</v>
      </c>
      <c r="F159" s="115"/>
      <c r="G159" s="115"/>
      <c r="H159" s="7" t="s">
        <v>22</v>
      </c>
      <c r="I159" s="7">
        <f>SUM(I156:I158)</f>
        <v>0</v>
      </c>
      <c r="J159" s="7">
        <f t="shared" ref="J159" si="40">SUM(J156:J158)</f>
        <v>0</v>
      </c>
      <c r="K159" s="7">
        <f t="shared" ref="K159" si="41">SUM(K156:K158)</f>
        <v>0</v>
      </c>
      <c r="L159" s="7">
        <f t="shared" ref="L159" si="42">SUM(L156:L158)</f>
        <v>0</v>
      </c>
      <c r="M159" s="7" t="s">
        <v>22</v>
      </c>
      <c r="N159" s="2"/>
    </row>
    <row r="160" spans="1:14" ht="15.75" customHeight="1" x14ac:dyDescent="0.25">
      <c r="A160" s="112">
        <v>20</v>
      </c>
      <c r="B160" s="112" t="s">
        <v>33</v>
      </c>
      <c r="C160" s="8" t="s">
        <v>13</v>
      </c>
      <c r="D160" s="3"/>
      <c r="E160" s="120"/>
      <c r="F160" s="120"/>
      <c r="G160" s="120"/>
      <c r="H160" s="3"/>
      <c r="I160" s="3"/>
      <c r="J160" s="3"/>
      <c r="K160" s="3"/>
      <c r="L160" s="3"/>
      <c r="M160" s="3"/>
      <c r="N160" s="2"/>
    </row>
    <row r="161" spans="1:14" x14ac:dyDescent="0.25">
      <c r="A161" s="116"/>
      <c r="B161" s="106"/>
      <c r="C161" s="4" t="s">
        <v>4</v>
      </c>
      <c r="D161" s="5"/>
      <c r="E161" s="114"/>
      <c r="F161" s="114"/>
      <c r="G161" s="114"/>
      <c r="H161" s="5"/>
      <c r="I161" s="5"/>
      <c r="J161" s="5"/>
      <c r="K161" s="5"/>
      <c r="L161" s="5"/>
      <c r="M161" s="5"/>
      <c r="N161" s="2"/>
    </row>
    <row r="162" spans="1:14" x14ac:dyDescent="0.25">
      <c r="A162" s="116"/>
      <c r="B162" s="113"/>
      <c r="C162" s="4" t="s">
        <v>4</v>
      </c>
      <c r="D162" s="5"/>
      <c r="E162" s="114"/>
      <c r="F162" s="114"/>
      <c r="G162" s="114"/>
      <c r="H162" s="5"/>
      <c r="I162" s="5"/>
      <c r="J162" s="5"/>
      <c r="K162" s="5"/>
      <c r="L162" s="5"/>
      <c r="M162" s="5"/>
      <c r="N162" s="2"/>
    </row>
    <row r="163" spans="1:14" ht="31.5" x14ac:dyDescent="0.25">
      <c r="A163" s="117"/>
      <c r="B163" s="12" t="s">
        <v>5</v>
      </c>
      <c r="C163" s="7" t="s">
        <v>22</v>
      </c>
      <c r="D163" s="7" t="s">
        <v>22</v>
      </c>
      <c r="E163" s="115" t="s">
        <v>22</v>
      </c>
      <c r="F163" s="115"/>
      <c r="G163" s="115"/>
      <c r="H163" s="7" t="s">
        <v>22</v>
      </c>
      <c r="I163" s="7">
        <f>SUM(I160:I162)</f>
        <v>0</v>
      </c>
      <c r="J163" s="7">
        <f t="shared" ref="J163" si="43">SUM(J160:J162)</f>
        <v>0</v>
      </c>
      <c r="K163" s="7">
        <f t="shared" ref="K163" si="44">SUM(K160:K162)</f>
        <v>0</v>
      </c>
      <c r="L163" s="7">
        <f t="shared" ref="L163" si="45">SUM(L160:L162)</f>
        <v>0</v>
      </c>
      <c r="M163" s="7" t="s">
        <v>22</v>
      </c>
      <c r="N163" s="13"/>
    </row>
    <row r="164" spans="1:14" ht="20.25" customHeight="1" x14ac:dyDescent="0.25">
      <c r="A164" s="112">
        <v>21</v>
      </c>
      <c r="B164" s="112" t="s">
        <v>34</v>
      </c>
      <c r="C164" s="8" t="s">
        <v>13</v>
      </c>
      <c r="D164" s="5"/>
      <c r="E164" s="114"/>
      <c r="F164" s="114"/>
      <c r="G164" s="114"/>
      <c r="H164" s="5"/>
      <c r="I164" s="5"/>
      <c r="J164" s="5"/>
      <c r="K164" s="5"/>
      <c r="L164" s="5"/>
      <c r="M164" s="5"/>
      <c r="N164" s="11"/>
    </row>
    <row r="165" spans="1:14" x14ac:dyDescent="0.25">
      <c r="A165" s="106"/>
      <c r="B165" s="106"/>
      <c r="C165" s="4" t="s">
        <v>4</v>
      </c>
      <c r="D165" s="5"/>
      <c r="E165" s="114"/>
      <c r="F165" s="114"/>
      <c r="G165" s="114"/>
      <c r="H165" s="5"/>
      <c r="I165" s="5"/>
      <c r="J165" s="5"/>
      <c r="K165" s="5"/>
      <c r="L165" s="5"/>
      <c r="M165" s="5"/>
      <c r="N165" s="2"/>
    </row>
    <row r="166" spans="1:14" x14ac:dyDescent="0.25">
      <c r="A166" s="106"/>
      <c r="B166" s="113"/>
      <c r="C166" s="4" t="s">
        <v>4</v>
      </c>
      <c r="D166" s="5"/>
      <c r="E166" s="114"/>
      <c r="F166" s="114"/>
      <c r="G166" s="114"/>
      <c r="H166" s="5"/>
      <c r="I166" s="5"/>
      <c r="J166" s="5"/>
      <c r="K166" s="5"/>
      <c r="L166" s="5"/>
      <c r="M166" s="5"/>
      <c r="N166" s="2"/>
    </row>
    <row r="167" spans="1:14" ht="31.5" x14ac:dyDescent="0.25">
      <c r="A167" s="113"/>
      <c r="B167" s="12" t="s">
        <v>5</v>
      </c>
      <c r="C167" s="7" t="s">
        <v>22</v>
      </c>
      <c r="D167" s="7" t="s">
        <v>22</v>
      </c>
      <c r="E167" s="115" t="s">
        <v>22</v>
      </c>
      <c r="F167" s="115"/>
      <c r="G167" s="115"/>
      <c r="H167" s="7" t="s">
        <v>22</v>
      </c>
      <c r="I167" s="7">
        <f>SUM(I164:I166)</f>
        <v>0</v>
      </c>
      <c r="J167" s="7">
        <f t="shared" ref="J167" si="46">SUM(J164:J166)</f>
        <v>0</v>
      </c>
      <c r="K167" s="7">
        <f t="shared" ref="K167" si="47">SUM(K164:K166)</f>
        <v>0</v>
      </c>
      <c r="L167" s="7">
        <f t="shared" ref="L167" si="48">SUM(L164:L166)</f>
        <v>0</v>
      </c>
      <c r="M167" s="7" t="s">
        <v>22</v>
      </c>
      <c r="N167" s="2"/>
    </row>
    <row r="168" spans="1:14" x14ac:dyDescent="0.25">
      <c r="A168" s="112">
        <v>22</v>
      </c>
      <c r="B168" s="112" t="s">
        <v>35</v>
      </c>
      <c r="C168" s="8" t="s">
        <v>13</v>
      </c>
      <c r="D168" s="3"/>
      <c r="E168" s="120"/>
      <c r="F168" s="120"/>
      <c r="G168" s="120"/>
      <c r="H168" s="3"/>
      <c r="I168" s="3"/>
      <c r="J168" s="3"/>
      <c r="K168" s="3"/>
      <c r="L168" s="3"/>
      <c r="M168" s="3"/>
      <c r="N168" s="2"/>
    </row>
    <row r="169" spans="1:14" x14ac:dyDescent="0.25">
      <c r="A169" s="116"/>
      <c r="B169" s="118"/>
      <c r="C169" s="4" t="s">
        <v>4</v>
      </c>
      <c r="D169" s="5"/>
      <c r="E169" s="114"/>
      <c r="F169" s="114"/>
      <c r="G169" s="114"/>
      <c r="H169" s="5"/>
      <c r="I169" s="5"/>
      <c r="J169" s="5"/>
      <c r="K169" s="5"/>
      <c r="L169" s="5"/>
      <c r="M169" s="5"/>
      <c r="N169" s="2"/>
    </row>
    <row r="170" spans="1:14" x14ac:dyDescent="0.25">
      <c r="A170" s="116"/>
      <c r="B170" s="119"/>
      <c r="C170" s="4" t="s">
        <v>4</v>
      </c>
      <c r="D170" s="5"/>
      <c r="E170" s="114"/>
      <c r="F170" s="114"/>
      <c r="G170" s="114"/>
      <c r="H170" s="5"/>
      <c r="I170" s="5"/>
      <c r="J170" s="5"/>
      <c r="K170" s="5"/>
      <c r="L170" s="5"/>
      <c r="M170" s="5"/>
      <c r="N170" s="2"/>
    </row>
    <row r="171" spans="1:14" ht="31.5" x14ac:dyDescent="0.25">
      <c r="A171" s="117"/>
      <c r="B171" s="12" t="s">
        <v>5</v>
      </c>
      <c r="C171" s="7" t="s">
        <v>22</v>
      </c>
      <c r="D171" s="7" t="s">
        <v>22</v>
      </c>
      <c r="E171" s="115" t="s">
        <v>22</v>
      </c>
      <c r="F171" s="115"/>
      <c r="G171" s="115"/>
      <c r="H171" s="7" t="s">
        <v>22</v>
      </c>
      <c r="I171" s="7">
        <f>SUM(I168:I170)</f>
        <v>0</v>
      </c>
      <c r="J171" s="7">
        <f t="shared" ref="J171" si="49">SUM(J168:J170)</f>
        <v>0</v>
      </c>
      <c r="K171" s="7">
        <f t="shared" ref="K171" si="50">SUM(K168:K170)</f>
        <v>0</v>
      </c>
      <c r="L171" s="7">
        <f t="shared" ref="L171" si="51">SUM(L168:L170)</f>
        <v>0</v>
      </c>
      <c r="M171" s="7" t="s">
        <v>22</v>
      </c>
      <c r="N171" s="13"/>
    </row>
    <row r="172" spans="1:14" ht="20.25" customHeight="1" x14ac:dyDescent="0.25">
      <c r="A172" s="112">
        <v>23</v>
      </c>
      <c r="B172" s="112" t="s">
        <v>36</v>
      </c>
      <c r="C172" s="8" t="s">
        <v>13</v>
      </c>
      <c r="D172" s="5"/>
      <c r="E172" s="114"/>
      <c r="F172" s="114"/>
      <c r="G172" s="114"/>
      <c r="H172" s="5"/>
      <c r="I172" s="5"/>
      <c r="J172" s="5"/>
      <c r="K172" s="5"/>
      <c r="L172" s="5"/>
      <c r="M172" s="5"/>
      <c r="N172" s="11"/>
    </row>
    <row r="173" spans="1:14" x14ac:dyDescent="0.25">
      <c r="A173" s="106"/>
      <c r="B173" s="106"/>
      <c r="C173" s="4" t="s">
        <v>4</v>
      </c>
      <c r="D173" s="5"/>
      <c r="E173" s="114"/>
      <c r="F173" s="114"/>
      <c r="G173" s="114"/>
      <c r="H173" s="5"/>
      <c r="I173" s="5"/>
      <c r="J173" s="5"/>
      <c r="K173" s="5"/>
      <c r="L173" s="5"/>
      <c r="M173" s="5"/>
      <c r="N173" s="2"/>
    </row>
    <row r="174" spans="1:14" x14ac:dyDescent="0.25">
      <c r="A174" s="106"/>
      <c r="B174" s="113"/>
      <c r="C174" s="4" t="s">
        <v>4</v>
      </c>
      <c r="D174" s="5"/>
      <c r="E174" s="114"/>
      <c r="F174" s="114"/>
      <c r="G174" s="114"/>
      <c r="H174" s="5"/>
      <c r="I174" s="5"/>
      <c r="J174" s="5"/>
      <c r="K174" s="5"/>
      <c r="L174" s="5"/>
      <c r="M174" s="5"/>
      <c r="N174" s="2"/>
    </row>
    <row r="175" spans="1:14" ht="31.5" x14ac:dyDescent="0.25">
      <c r="A175" s="113"/>
      <c r="B175" s="12" t="s">
        <v>5</v>
      </c>
      <c r="C175" s="7" t="s">
        <v>22</v>
      </c>
      <c r="D175" s="7" t="s">
        <v>22</v>
      </c>
      <c r="E175" s="115" t="s">
        <v>22</v>
      </c>
      <c r="F175" s="115"/>
      <c r="G175" s="115"/>
      <c r="H175" s="7" t="s">
        <v>22</v>
      </c>
      <c r="I175" s="7">
        <f>SUM(I172:I174)</f>
        <v>0</v>
      </c>
      <c r="J175" s="7">
        <f t="shared" ref="J175" si="52">SUM(J172:J174)</f>
        <v>0</v>
      </c>
      <c r="K175" s="7">
        <f t="shared" ref="K175" si="53">SUM(K172:K174)</f>
        <v>0</v>
      </c>
      <c r="L175" s="7">
        <f t="shared" ref="L175" si="54">SUM(L172:L174)</f>
        <v>0</v>
      </c>
      <c r="M175" s="7" t="s">
        <v>22</v>
      </c>
      <c r="N175" s="2"/>
    </row>
    <row r="176" spans="1:14" ht="27.75" customHeight="1" x14ac:dyDescent="0.25">
      <c r="A176" s="109" t="s">
        <v>8</v>
      </c>
      <c r="B176" s="110"/>
      <c r="C176" s="110"/>
      <c r="D176" s="110"/>
      <c r="E176" s="110"/>
      <c r="F176" s="110"/>
      <c r="G176" s="110"/>
      <c r="H176" s="111"/>
      <c r="I176" s="7">
        <f>I175+I171+I167+I163+I159+I155</f>
        <v>0</v>
      </c>
      <c r="J176" s="7">
        <f t="shared" ref="J176:L176" si="55">J175+J171+J167+J163+J159+J155</f>
        <v>0</v>
      </c>
      <c r="K176" s="7">
        <f t="shared" si="55"/>
        <v>0</v>
      </c>
      <c r="L176" s="7">
        <f t="shared" si="55"/>
        <v>0</v>
      </c>
      <c r="M176" s="7" t="s">
        <v>22</v>
      </c>
      <c r="N176" s="2"/>
    </row>
    <row r="177" spans="1:14" ht="27" customHeight="1" x14ac:dyDescent="0.25">
      <c r="A177" s="109" t="s">
        <v>9</v>
      </c>
      <c r="B177" s="110"/>
      <c r="C177" s="110"/>
      <c r="D177" s="110"/>
      <c r="E177" s="110"/>
      <c r="F177" s="110"/>
      <c r="G177" s="110"/>
      <c r="H177" s="111"/>
      <c r="I177" s="7">
        <f>I176+I151+I96</f>
        <v>89</v>
      </c>
      <c r="J177" s="7">
        <f t="shared" ref="J177:L177" si="56">J176+J151+J96</f>
        <v>377815</v>
      </c>
      <c r="K177" s="7">
        <f t="shared" si="56"/>
        <v>336702</v>
      </c>
      <c r="L177" s="7">
        <f t="shared" si="56"/>
        <v>41112.999999999993</v>
      </c>
      <c r="M177" s="7" t="s">
        <v>22</v>
      </c>
      <c r="N177" s="2"/>
    </row>
    <row r="179" spans="1:14" ht="13.5" customHeight="1" x14ac:dyDescent="0.25">
      <c r="B179" s="19"/>
      <c r="C179" s="19"/>
    </row>
  </sheetData>
  <mergeCells count="225">
    <mergeCell ref="A4:M4"/>
    <mergeCell ref="A5:A7"/>
    <mergeCell ref="B5:B7"/>
    <mergeCell ref="D5:D7"/>
    <mergeCell ref="H5:H7"/>
    <mergeCell ref="I5:M6"/>
    <mergeCell ref="E33:F33"/>
    <mergeCell ref="E35:F35"/>
    <mergeCell ref="E25:F25"/>
    <mergeCell ref="E28:F28"/>
    <mergeCell ref="E30:F30"/>
    <mergeCell ref="E31:F31"/>
    <mergeCell ref="E32:F32"/>
    <mergeCell ref="E34:F34"/>
    <mergeCell ref="E5:G7"/>
    <mergeCell ref="C5:C7"/>
    <mergeCell ref="B9:B11"/>
    <mergeCell ref="A9:A12"/>
    <mergeCell ref="B13:B15"/>
    <mergeCell ref="A13:A16"/>
    <mergeCell ref="A21:A24"/>
    <mergeCell ref="E24:G24"/>
    <mergeCell ref="A17:A20"/>
    <mergeCell ref="B17:B19"/>
    <mergeCell ref="E18:G18"/>
    <mergeCell ref="E19:G19"/>
    <mergeCell ref="E14:G14"/>
    <mergeCell ref="E15:G15"/>
    <mergeCell ref="E16:G16"/>
    <mergeCell ref="E17:G17"/>
    <mergeCell ref="E8:G8"/>
    <mergeCell ref="E9:G9"/>
    <mergeCell ref="E10:G10"/>
    <mergeCell ref="E11:G11"/>
    <mergeCell ref="E12:G12"/>
    <mergeCell ref="E13:G13"/>
    <mergeCell ref="B78:B86"/>
    <mergeCell ref="E77:G77"/>
    <mergeCell ref="E75:G75"/>
    <mergeCell ref="E76:G76"/>
    <mergeCell ref="E20:G20"/>
    <mergeCell ref="B21:B23"/>
    <mergeCell ref="E21:G21"/>
    <mergeCell ref="E22:G22"/>
    <mergeCell ref="E23:G23"/>
    <mergeCell ref="E37:F37"/>
    <mergeCell ref="E38:F38"/>
    <mergeCell ref="E39:F39"/>
    <mergeCell ref="E40:F40"/>
    <mergeCell ref="E43:F43"/>
    <mergeCell ref="E44:F44"/>
    <mergeCell ref="E45:F45"/>
    <mergeCell ref="E46:F46"/>
    <mergeCell ref="E47:F47"/>
    <mergeCell ref="E48:F48"/>
    <mergeCell ref="E58:F58"/>
    <mergeCell ref="E59:F59"/>
    <mergeCell ref="E60:F60"/>
    <mergeCell ref="E61:F61"/>
    <mergeCell ref="E62:F62"/>
    <mergeCell ref="E73:G73"/>
    <mergeCell ref="E74:G74"/>
    <mergeCell ref="A25:A73"/>
    <mergeCell ref="E87:G87"/>
    <mergeCell ref="E26:F26"/>
    <mergeCell ref="E42:F42"/>
    <mergeCell ref="E27:F27"/>
    <mergeCell ref="E29:F29"/>
    <mergeCell ref="E36:F36"/>
    <mergeCell ref="E41:F41"/>
    <mergeCell ref="E79:F79"/>
    <mergeCell ref="E80:F80"/>
    <mergeCell ref="E81:F81"/>
    <mergeCell ref="E82:F82"/>
    <mergeCell ref="E78:F78"/>
    <mergeCell ref="E83:F83"/>
    <mergeCell ref="E84:F84"/>
    <mergeCell ref="E85:F85"/>
    <mergeCell ref="E86:F86"/>
    <mergeCell ref="B63:B64"/>
    <mergeCell ref="E64:F64"/>
    <mergeCell ref="A74:A77"/>
    <mergeCell ref="B74:B76"/>
    <mergeCell ref="A78:A87"/>
    <mergeCell ref="A97:A100"/>
    <mergeCell ref="B97:B99"/>
    <mergeCell ref="E100:G100"/>
    <mergeCell ref="A101:A104"/>
    <mergeCell ref="B101:B103"/>
    <mergeCell ref="E101:G101"/>
    <mergeCell ref="E102:G102"/>
    <mergeCell ref="E103:G103"/>
    <mergeCell ref="E97:G97"/>
    <mergeCell ref="E98:G98"/>
    <mergeCell ref="E99:G99"/>
    <mergeCell ref="A92:A95"/>
    <mergeCell ref="B92:B94"/>
    <mergeCell ref="E92:G92"/>
    <mergeCell ref="E93:G93"/>
    <mergeCell ref="E94:G94"/>
    <mergeCell ref="E95:G95"/>
    <mergeCell ref="A88:A91"/>
    <mergeCell ref="B88:B90"/>
    <mergeCell ref="E88:G88"/>
    <mergeCell ref="E89:G89"/>
    <mergeCell ref="E90:G90"/>
    <mergeCell ref="E91:G91"/>
    <mergeCell ref="A131:A134"/>
    <mergeCell ref="B131:B133"/>
    <mergeCell ref="E131:G131"/>
    <mergeCell ref="E132:G132"/>
    <mergeCell ref="E133:G133"/>
    <mergeCell ref="E134:G134"/>
    <mergeCell ref="E104:G104"/>
    <mergeCell ref="A105:A130"/>
    <mergeCell ref="E130:G130"/>
    <mergeCell ref="B105:B129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24:F124"/>
    <mergeCell ref="E125:F125"/>
    <mergeCell ref="E126:F126"/>
    <mergeCell ref="E127:F127"/>
    <mergeCell ref="A139:A142"/>
    <mergeCell ref="B139:B141"/>
    <mergeCell ref="E139:G139"/>
    <mergeCell ref="E140:G140"/>
    <mergeCell ref="E141:G141"/>
    <mergeCell ref="E142:G142"/>
    <mergeCell ref="A135:A138"/>
    <mergeCell ref="B135:B137"/>
    <mergeCell ref="E135:G135"/>
    <mergeCell ref="E136:G136"/>
    <mergeCell ref="E137:G137"/>
    <mergeCell ref="E138:G138"/>
    <mergeCell ref="A147:A150"/>
    <mergeCell ref="B147:B149"/>
    <mergeCell ref="E147:G147"/>
    <mergeCell ref="E148:G148"/>
    <mergeCell ref="E149:G149"/>
    <mergeCell ref="E150:G150"/>
    <mergeCell ref="A143:A146"/>
    <mergeCell ref="B143:B145"/>
    <mergeCell ref="E143:G143"/>
    <mergeCell ref="E144:G144"/>
    <mergeCell ref="E145:G145"/>
    <mergeCell ref="E146:G146"/>
    <mergeCell ref="E160:G160"/>
    <mergeCell ref="E161:G161"/>
    <mergeCell ref="E162:G162"/>
    <mergeCell ref="E163:G163"/>
    <mergeCell ref="A152:A155"/>
    <mergeCell ref="B152:B154"/>
    <mergeCell ref="E155:G155"/>
    <mergeCell ref="A156:A159"/>
    <mergeCell ref="B156:B158"/>
    <mergeCell ref="E156:G156"/>
    <mergeCell ref="E157:G157"/>
    <mergeCell ref="E158:G158"/>
    <mergeCell ref="E159:G159"/>
    <mergeCell ref="E152:G152"/>
    <mergeCell ref="E153:G153"/>
    <mergeCell ref="E154:G154"/>
    <mergeCell ref="A176:H176"/>
    <mergeCell ref="A177:H177"/>
    <mergeCell ref="A151:H151"/>
    <mergeCell ref="A96:H96"/>
    <mergeCell ref="A172:A175"/>
    <mergeCell ref="B172:B174"/>
    <mergeCell ref="E172:G172"/>
    <mergeCell ref="E173:G173"/>
    <mergeCell ref="E174:G174"/>
    <mergeCell ref="E175:G175"/>
    <mergeCell ref="A168:A171"/>
    <mergeCell ref="B168:B170"/>
    <mergeCell ref="E168:G168"/>
    <mergeCell ref="E169:G169"/>
    <mergeCell ref="E170:G170"/>
    <mergeCell ref="E171:G171"/>
    <mergeCell ref="A164:A167"/>
    <mergeCell ref="B164:B166"/>
    <mergeCell ref="E164:G164"/>
    <mergeCell ref="E165:G165"/>
    <mergeCell ref="E166:G166"/>
    <mergeCell ref="E167:G167"/>
    <mergeCell ref="A160:A163"/>
    <mergeCell ref="B160:B162"/>
    <mergeCell ref="E65:F65"/>
    <mergeCell ref="E66:F66"/>
    <mergeCell ref="E67:F67"/>
    <mergeCell ref="E68:F68"/>
    <mergeCell ref="E69:F69"/>
    <mergeCell ref="E70:F70"/>
    <mergeCell ref="E71:F71"/>
    <mergeCell ref="E72:F72"/>
    <mergeCell ref="B48:B49"/>
    <mergeCell ref="E63:F63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128:F128"/>
    <mergeCell ref="E129:F129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</mergeCells>
  <pageMargins left="0.23622047244094491" right="0.23622047244094491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topLeftCell="A42" zoomScale="60" zoomScaleNormal="100" workbookViewId="0">
      <selection activeCell="F9" sqref="F9:H9"/>
    </sheetView>
  </sheetViews>
  <sheetFormatPr defaultRowHeight="15.75" x14ac:dyDescent="0.25"/>
  <cols>
    <col min="1" max="1" width="6" style="23" customWidth="1"/>
    <col min="2" max="2" width="21.42578125" style="11" customWidth="1"/>
    <col min="3" max="3" width="26.140625" style="11" customWidth="1"/>
    <col min="4" max="4" width="16.85546875" style="11" customWidth="1"/>
    <col min="5" max="5" width="9.85546875" style="11" customWidth="1"/>
    <col min="6" max="6" width="10.28515625" style="11" customWidth="1"/>
    <col min="7" max="7" width="10.5703125" style="11" customWidth="1"/>
    <col min="8" max="8" width="13" style="11" customWidth="1"/>
    <col min="9" max="9" width="14" style="11" customWidth="1"/>
    <col min="10" max="16384" width="9.140625" style="11"/>
  </cols>
  <sheetData>
    <row r="1" spans="1:9" s="1" customFormat="1" x14ac:dyDescent="0.25">
      <c r="A1" s="27"/>
      <c r="H1" s="1" t="s">
        <v>95</v>
      </c>
    </row>
    <row r="2" spans="1:9" s="1" customFormat="1" x14ac:dyDescent="0.25">
      <c r="A2" s="27"/>
      <c r="H2" s="1" t="s">
        <v>66</v>
      </c>
    </row>
    <row r="3" spans="1:9" s="1" customFormat="1" x14ac:dyDescent="0.25">
      <c r="A3" s="24"/>
      <c r="B3" s="25"/>
      <c r="C3" s="25"/>
      <c r="D3" s="25"/>
      <c r="E3" s="25"/>
      <c r="F3" s="25"/>
      <c r="G3" s="25"/>
      <c r="H3" s="25"/>
      <c r="I3" s="25"/>
    </row>
    <row r="4" spans="1:9" s="1" customFormat="1" hidden="1" x14ac:dyDescent="0.25">
      <c r="A4" s="24"/>
      <c r="B4" s="25"/>
      <c r="C4" s="25"/>
      <c r="D4" s="25"/>
      <c r="E4" s="25"/>
      <c r="F4" s="25"/>
      <c r="G4" s="25"/>
      <c r="H4" s="25"/>
      <c r="I4" s="25"/>
    </row>
    <row r="5" spans="1:9" hidden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hidden="1" x14ac:dyDescent="0.25">
      <c r="A6" s="26"/>
      <c r="B6" s="26"/>
      <c r="C6" s="26"/>
      <c r="D6" s="26"/>
      <c r="E6" s="26"/>
      <c r="F6" s="26"/>
      <c r="G6" s="26"/>
      <c r="H6" s="26"/>
      <c r="I6" s="26"/>
    </row>
    <row r="7" spans="1:9" hidden="1" x14ac:dyDescent="0.25">
      <c r="A7" s="26"/>
      <c r="B7" s="26"/>
      <c r="C7" s="26"/>
      <c r="D7" s="26"/>
      <c r="E7" s="26"/>
      <c r="F7" s="26"/>
      <c r="G7" s="26"/>
      <c r="H7" s="26"/>
      <c r="I7" s="26"/>
    </row>
    <row r="8" spans="1:9" ht="15" customHeight="1" x14ac:dyDescent="0.25">
      <c r="A8" s="109" t="s">
        <v>78</v>
      </c>
      <c r="B8" s="110"/>
      <c r="C8" s="110"/>
      <c r="D8" s="110"/>
      <c r="E8" s="110"/>
      <c r="F8" s="110"/>
      <c r="G8" s="110"/>
      <c r="H8" s="110"/>
      <c r="I8" s="111"/>
    </row>
    <row r="9" spans="1:9" ht="15" customHeight="1" x14ac:dyDescent="0.25">
      <c r="A9" s="145" t="s">
        <v>0</v>
      </c>
      <c r="B9" s="136" t="s">
        <v>1</v>
      </c>
      <c r="C9" s="148" t="s">
        <v>41</v>
      </c>
      <c r="D9" s="149"/>
      <c r="E9" s="136" t="s">
        <v>42</v>
      </c>
      <c r="F9" s="148" t="s">
        <v>2</v>
      </c>
      <c r="G9" s="157"/>
      <c r="H9" s="149"/>
      <c r="I9" s="136" t="s">
        <v>43</v>
      </c>
    </row>
    <row r="10" spans="1:9" ht="41.25" customHeight="1" x14ac:dyDescent="0.25">
      <c r="A10" s="146"/>
      <c r="B10" s="156"/>
      <c r="C10" s="136" t="s">
        <v>57</v>
      </c>
      <c r="D10" s="136" t="s">
        <v>98</v>
      </c>
      <c r="E10" s="156"/>
      <c r="F10" s="136" t="s">
        <v>44</v>
      </c>
      <c r="G10" s="136" t="s">
        <v>45</v>
      </c>
      <c r="H10" s="136" t="s">
        <v>46</v>
      </c>
      <c r="I10" s="156"/>
    </row>
    <row r="11" spans="1:9" ht="7.5" customHeight="1" x14ac:dyDescent="0.25">
      <c r="A11" s="147"/>
      <c r="B11" s="150"/>
      <c r="C11" s="150"/>
      <c r="D11" s="150"/>
      <c r="E11" s="150"/>
      <c r="F11" s="150"/>
      <c r="G11" s="150"/>
      <c r="H11" s="150"/>
      <c r="I11" s="150"/>
    </row>
    <row r="12" spans="1:9" s="41" customFormat="1" ht="15" customHeight="1" x14ac:dyDescent="0.2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</row>
    <row r="13" spans="1:9" ht="15" customHeight="1" x14ac:dyDescent="0.25">
      <c r="A13" s="139" t="s">
        <v>50</v>
      </c>
      <c r="B13" s="112" t="s">
        <v>58</v>
      </c>
      <c r="C13" s="16" t="s">
        <v>6</v>
      </c>
      <c r="D13" s="9"/>
      <c r="E13" s="9"/>
      <c r="F13" s="9"/>
      <c r="G13" s="9"/>
      <c r="H13" s="9"/>
      <c r="I13" s="9"/>
    </row>
    <row r="14" spans="1:9" ht="15" customHeight="1" x14ac:dyDescent="0.25">
      <c r="A14" s="140"/>
      <c r="B14" s="106"/>
      <c r="C14" s="16" t="s">
        <v>13</v>
      </c>
      <c r="D14" s="9"/>
      <c r="E14" s="9"/>
      <c r="F14" s="9"/>
      <c r="G14" s="9"/>
      <c r="H14" s="9"/>
      <c r="I14" s="9"/>
    </row>
    <row r="15" spans="1:9" ht="15" customHeight="1" x14ac:dyDescent="0.25">
      <c r="A15" s="140"/>
      <c r="B15" s="113"/>
      <c r="C15" s="16" t="s">
        <v>6</v>
      </c>
      <c r="D15" s="9"/>
      <c r="E15" s="9"/>
      <c r="F15" s="9"/>
      <c r="G15" s="9"/>
      <c r="H15" s="9"/>
      <c r="I15" s="9"/>
    </row>
    <row r="16" spans="1:9" ht="30" customHeight="1" x14ac:dyDescent="0.25">
      <c r="A16" s="141"/>
      <c r="B16" s="12" t="s">
        <v>5</v>
      </c>
      <c r="C16" s="20" t="s">
        <v>22</v>
      </c>
      <c r="D16" s="20" t="s">
        <v>22</v>
      </c>
      <c r="E16" s="20" t="s">
        <v>22</v>
      </c>
      <c r="F16" s="20">
        <f>SUM(F13:F15)</f>
        <v>0</v>
      </c>
      <c r="G16" s="20">
        <f t="shared" ref="G16:H16" si="0">SUM(G13:G15)</f>
        <v>0</v>
      </c>
      <c r="H16" s="20">
        <f t="shared" si="0"/>
        <v>0</v>
      </c>
      <c r="I16" s="20" t="s">
        <v>22</v>
      </c>
    </row>
    <row r="17" spans="1:9" ht="15" customHeight="1" x14ac:dyDescent="0.25">
      <c r="A17" s="139" t="s">
        <v>51</v>
      </c>
      <c r="B17" s="112" t="s">
        <v>59</v>
      </c>
      <c r="C17" s="16" t="s">
        <v>6</v>
      </c>
      <c r="D17" s="9"/>
      <c r="E17" s="9"/>
      <c r="F17" s="9"/>
      <c r="G17" s="9"/>
      <c r="H17" s="9"/>
      <c r="I17" s="9"/>
    </row>
    <row r="18" spans="1:9" ht="15" customHeight="1" x14ac:dyDescent="0.25">
      <c r="A18" s="140"/>
      <c r="B18" s="106"/>
      <c r="C18" s="16" t="s">
        <v>13</v>
      </c>
      <c r="D18" s="9"/>
      <c r="E18" s="9"/>
      <c r="F18" s="9"/>
      <c r="G18" s="9"/>
      <c r="H18" s="9"/>
      <c r="I18" s="9"/>
    </row>
    <row r="19" spans="1:9" ht="15" customHeight="1" x14ac:dyDescent="0.25">
      <c r="A19" s="140"/>
      <c r="B19" s="113"/>
      <c r="C19" s="16" t="s">
        <v>6</v>
      </c>
      <c r="D19" s="9"/>
      <c r="E19" s="9"/>
      <c r="F19" s="9"/>
      <c r="G19" s="9"/>
      <c r="H19" s="9"/>
      <c r="I19" s="9"/>
    </row>
    <row r="20" spans="1:9" ht="28.5" customHeight="1" x14ac:dyDescent="0.25">
      <c r="A20" s="141"/>
      <c r="B20" s="12" t="s">
        <v>5</v>
      </c>
      <c r="C20" s="20" t="s">
        <v>22</v>
      </c>
      <c r="D20" s="20" t="s">
        <v>22</v>
      </c>
      <c r="E20" s="20" t="s">
        <v>22</v>
      </c>
      <c r="F20" s="20">
        <f>SUM(F17:F19)</f>
        <v>0</v>
      </c>
      <c r="G20" s="20">
        <f t="shared" ref="G20" si="1">SUM(G17:G19)</f>
        <v>0</v>
      </c>
      <c r="H20" s="20">
        <f t="shared" ref="H20" si="2">SUM(H17:H19)</f>
        <v>0</v>
      </c>
      <c r="I20" s="20" t="s">
        <v>22</v>
      </c>
    </row>
    <row r="21" spans="1:9" ht="15" customHeight="1" x14ac:dyDescent="0.25">
      <c r="A21" s="139" t="s">
        <v>52</v>
      </c>
      <c r="B21" s="112" t="s">
        <v>60</v>
      </c>
      <c r="C21" s="16" t="s">
        <v>6</v>
      </c>
      <c r="D21" s="14"/>
      <c r="E21" s="14"/>
      <c r="F21" s="14"/>
      <c r="G21" s="14"/>
      <c r="H21" s="14"/>
      <c r="I21" s="14"/>
    </row>
    <row r="22" spans="1:9" ht="15" customHeight="1" x14ac:dyDescent="0.25">
      <c r="A22" s="140"/>
      <c r="B22" s="106"/>
      <c r="C22" s="16" t="s">
        <v>13</v>
      </c>
      <c r="D22" s="14"/>
      <c r="E22" s="14"/>
      <c r="F22" s="14"/>
      <c r="G22" s="14"/>
      <c r="H22" s="14"/>
      <c r="I22" s="14"/>
    </row>
    <row r="23" spans="1:9" ht="15" customHeight="1" x14ac:dyDescent="0.25">
      <c r="A23" s="140"/>
      <c r="B23" s="113"/>
      <c r="C23" s="16" t="s">
        <v>6</v>
      </c>
      <c r="D23" s="14"/>
      <c r="E23" s="14"/>
      <c r="F23" s="14"/>
      <c r="G23" s="14"/>
      <c r="H23" s="14"/>
      <c r="I23" s="14"/>
    </row>
    <row r="24" spans="1:9" ht="33" customHeight="1" x14ac:dyDescent="0.25">
      <c r="A24" s="141"/>
      <c r="B24" s="12" t="s">
        <v>5</v>
      </c>
      <c r="C24" s="20" t="s">
        <v>22</v>
      </c>
      <c r="D24" s="20" t="s">
        <v>22</v>
      </c>
      <c r="E24" s="20" t="s">
        <v>22</v>
      </c>
      <c r="F24" s="20">
        <f>SUM(F21:F23)</f>
        <v>0</v>
      </c>
      <c r="G24" s="20">
        <f t="shared" ref="G24" si="3">SUM(G21:G23)</f>
        <v>0</v>
      </c>
      <c r="H24" s="20">
        <f t="shared" ref="H24" si="4">SUM(H21:H23)</f>
        <v>0</v>
      </c>
      <c r="I24" s="20" t="s">
        <v>22</v>
      </c>
    </row>
    <row r="25" spans="1:9" ht="15" customHeight="1" x14ac:dyDescent="0.25">
      <c r="A25" s="139" t="s">
        <v>53</v>
      </c>
      <c r="B25" s="112" t="s">
        <v>61</v>
      </c>
      <c r="C25" s="16" t="s">
        <v>6</v>
      </c>
      <c r="D25" s="14"/>
      <c r="E25" s="14"/>
      <c r="F25" s="14"/>
      <c r="G25" s="14"/>
      <c r="H25" s="14"/>
      <c r="I25" s="14"/>
    </row>
    <row r="26" spans="1:9" ht="15" customHeight="1" x14ac:dyDescent="0.25">
      <c r="A26" s="140"/>
      <c r="B26" s="106"/>
      <c r="C26" s="16" t="s">
        <v>13</v>
      </c>
      <c r="D26" s="14"/>
      <c r="E26" s="14"/>
      <c r="F26" s="14"/>
      <c r="G26" s="14"/>
      <c r="H26" s="14"/>
      <c r="I26" s="14"/>
    </row>
    <row r="27" spans="1:9" ht="15" customHeight="1" x14ac:dyDescent="0.25">
      <c r="A27" s="140"/>
      <c r="B27" s="113"/>
      <c r="C27" s="16" t="s">
        <v>6</v>
      </c>
      <c r="D27" s="14"/>
      <c r="E27" s="14"/>
      <c r="F27" s="14"/>
      <c r="G27" s="14"/>
      <c r="H27" s="14"/>
      <c r="I27" s="14"/>
    </row>
    <row r="28" spans="1:9" ht="31.5" customHeight="1" x14ac:dyDescent="0.25">
      <c r="A28" s="141"/>
      <c r="B28" s="12" t="s">
        <v>5</v>
      </c>
      <c r="C28" s="20" t="s">
        <v>22</v>
      </c>
      <c r="D28" s="20" t="s">
        <v>22</v>
      </c>
      <c r="E28" s="20" t="s">
        <v>22</v>
      </c>
      <c r="F28" s="20">
        <f>SUM(F25:F27)</f>
        <v>0</v>
      </c>
      <c r="G28" s="20">
        <f t="shared" ref="G28" si="5">SUM(G25:G27)</f>
        <v>0</v>
      </c>
      <c r="H28" s="20">
        <f t="shared" ref="H28" si="6">SUM(H25:H27)</f>
        <v>0</v>
      </c>
      <c r="I28" s="20" t="s">
        <v>22</v>
      </c>
    </row>
    <row r="29" spans="1:9" ht="15" customHeight="1" x14ac:dyDescent="0.25">
      <c r="A29" s="139" t="s">
        <v>54</v>
      </c>
      <c r="B29" s="112" t="s">
        <v>62</v>
      </c>
      <c r="C29" s="16" t="s">
        <v>6</v>
      </c>
      <c r="D29" s="14"/>
      <c r="E29" s="14"/>
      <c r="F29" s="14"/>
      <c r="G29" s="14"/>
      <c r="H29" s="14"/>
      <c r="I29" s="14"/>
    </row>
    <row r="30" spans="1:9" ht="15" customHeight="1" x14ac:dyDescent="0.25">
      <c r="A30" s="140"/>
      <c r="B30" s="106"/>
      <c r="C30" s="16" t="s">
        <v>13</v>
      </c>
      <c r="D30" s="14"/>
      <c r="E30" s="14"/>
      <c r="F30" s="14"/>
      <c r="G30" s="14"/>
      <c r="H30" s="14"/>
      <c r="I30" s="14"/>
    </row>
    <row r="31" spans="1:9" ht="15" customHeight="1" x14ac:dyDescent="0.25">
      <c r="A31" s="140"/>
      <c r="B31" s="113"/>
      <c r="C31" s="16" t="s">
        <v>6</v>
      </c>
      <c r="D31" s="14"/>
      <c r="E31" s="14"/>
      <c r="F31" s="14"/>
      <c r="G31" s="14"/>
      <c r="H31" s="14"/>
      <c r="I31" s="14"/>
    </row>
    <row r="32" spans="1:9" ht="31.5" customHeight="1" x14ac:dyDescent="0.25">
      <c r="A32" s="141"/>
      <c r="B32" s="12" t="s">
        <v>5</v>
      </c>
      <c r="C32" s="20" t="s">
        <v>22</v>
      </c>
      <c r="D32" s="20" t="s">
        <v>22</v>
      </c>
      <c r="E32" s="20" t="s">
        <v>22</v>
      </c>
      <c r="F32" s="20">
        <f>SUM(F29:F31)</f>
        <v>0</v>
      </c>
      <c r="G32" s="20">
        <f t="shared" ref="G32" si="7">SUM(G29:G31)</f>
        <v>0</v>
      </c>
      <c r="H32" s="20">
        <f t="shared" ref="H32" si="8">SUM(H29:H31)</f>
        <v>0</v>
      </c>
      <c r="I32" s="20" t="s">
        <v>22</v>
      </c>
    </row>
    <row r="33" spans="1:9" ht="15.75" customHeight="1" x14ac:dyDescent="0.25">
      <c r="A33" s="154" t="s">
        <v>55</v>
      </c>
      <c r="B33" s="151" t="s">
        <v>63</v>
      </c>
      <c r="C33" s="16" t="s">
        <v>6</v>
      </c>
      <c r="D33" s="9"/>
      <c r="E33" s="9"/>
      <c r="F33" s="9"/>
      <c r="G33" s="9"/>
      <c r="H33" s="9"/>
      <c r="I33" s="9"/>
    </row>
    <row r="34" spans="1:9" ht="15.75" customHeight="1" x14ac:dyDescent="0.25">
      <c r="A34" s="154"/>
      <c r="B34" s="152"/>
      <c r="C34" s="16" t="s">
        <v>13</v>
      </c>
      <c r="D34" s="9"/>
      <c r="E34" s="9"/>
      <c r="F34" s="9"/>
      <c r="G34" s="9"/>
      <c r="H34" s="9"/>
      <c r="I34" s="9"/>
    </row>
    <row r="35" spans="1:9" ht="15.75" customHeight="1" x14ac:dyDescent="0.25">
      <c r="A35" s="154"/>
      <c r="B35" s="153"/>
      <c r="C35" s="16" t="s">
        <v>6</v>
      </c>
      <c r="D35" s="9"/>
      <c r="E35" s="9"/>
      <c r="F35" s="9"/>
      <c r="G35" s="9"/>
      <c r="H35" s="9"/>
      <c r="I35" s="9"/>
    </row>
    <row r="36" spans="1:9" ht="30.75" customHeight="1" x14ac:dyDescent="0.25">
      <c r="A36" s="154"/>
      <c r="B36" s="17" t="s">
        <v>5</v>
      </c>
      <c r="C36" s="20" t="s">
        <v>22</v>
      </c>
      <c r="D36" s="20" t="s">
        <v>22</v>
      </c>
      <c r="E36" s="20" t="s">
        <v>22</v>
      </c>
      <c r="F36" s="20">
        <f>SUM(F33:F35)</f>
        <v>0</v>
      </c>
      <c r="G36" s="20">
        <f t="shared" ref="G36" si="9">SUM(G33:G35)</f>
        <v>0</v>
      </c>
      <c r="H36" s="20">
        <f t="shared" ref="H36" si="10">SUM(H33:H35)</f>
        <v>0</v>
      </c>
      <c r="I36" s="20" t="s">
        <v>22</v>
      </c>
    </row>
    <row r="37" spans="1:9" ht="15.75" customHeight="1" x14ac:dyDescent="0.25">
      <c r="A37" s="155" t="s">
        <v>68</v>
      </c>
      <c r="B37" s="151" t="s">
        <v>64</v>
      </c>
      <c r="C37" s="16" t="s">
        <v>6</v>
      </c>
      <c r="D37" s="16"/>
      <c r="E37" s="9"/>
      <c r="F37" s="9"/>
      <c r="G37" s="9"/>
      <c r="H37" s="9"/>
      <c r="I37" s="9"/>
    </row>
    <row r="38" spans="1:9" ht="15.75" customHeight="1" x14ac:dyDescent="0.25">
      <c r="A38" s="155"/>
      <c r="B38" s="152"/>
      <c r="C38" s="16" t="s">
        <v>13</v>
      </c>
      <c r="D38" s="16"/>
      <c r="E38" s="9"/>
      <c r="F38" s="9"/>
      <c r="G38" s="9"/>
      <c r="H38" s="9"/>
      <c r="I38" s="9"/>
    </row>
    <row r="39" spans="1:9" ht="15.75" customHeight="1" x14ac:dyDescent="0.25">
      <c r="A39" s="155"/>
      <c r="B39" s="153"/>
      <c r="C39" s="16" t="s">
        <v>6</v>
      </c>
      <c r="D39" s="16"/>
      <c r="E39" s="9"/>
      <c r="F39" s="9"/>
      <c r="G39" s="9"/>
      <c r="H39" s="9"/>
      <c r="I39" s="9"/>
    </row>
    <row r="40" spans="1:9" ht="30.75" customHeight="1" x14ac:dyDescent="0.25">
      <c r="A40" s="155"/>
      <c r="B40" s="17" t="s">
        <v>5</v>
      </c>
      <c r="C40" s="20" t="s">
        <v>22</v>
      </c>
      <c r="D40" s="20" t="s">
        <v>22</v>
      </c>
      <c r="E40" s="20" t="s">
        <v>22</v>
      </c>
      <c r="F40" s="20">
        <f>SUM(F37:F39)</f>
        <v>0</v>
      </c>
      <c r="G40" s="20">
        <f t="shared" ref="G40" si="11">SUM(G37:G39)</f>
        <v>0</v>
      </c>
      <c r="H40" s="20">
        <f t="shared" ref="H40" si="12">SUM(H37:H39)</f>
        <v>0</v>
      </c>
      <c r="I40" s="20" t="s">
        <v>22</v>
      </c>
    </row>
    <row r="41" spans="1:9" ht="15.75" customHeight="1" x14ac:dyDescent="0.25">
      <c r="A41" s="154" t="s">
        <v>67</v>
      </c>
      <c r="B41" s="142" t="s">
        <v>65</v>
      </c>
      <c r="C41" s="16" t="s">
        <v>6</v>
      </c>
      <c r="D41" s="6"/>
      <c r="E41" s="3"/>
      <c r="F41" s="3"/>
      <c r="G41" s="3"/>
      <c r="H41" s="3"/>
      <c r="I41" s="3"/>
    </row>
    <row r="42" spans="1:9" ht="13.5" customHeight="1" x14ac:dyDescent="0.25">
      <c r="A42" s="154"/>
      <c r="B42" s="143"/>
      <c r="C42" s="16" t="s">
        <v>13</v>
      </c>
      <c r="D42" s="6"/>
      <c r="E42" s="3"/>
      <c r="F42" s="3"/>
      <c r="G42" s="3"/>
      <c r="H42" s="3"/>
      <c r="I42" s="3"/>
    </row>
    <row r="43" spans="1:9" ht="13.5" customHeight="1" x14ac:dyDescent="0.25">
      <c r="A43" s="154"/>
      <c r="B43" s="144"/>
      <c r="C43" s="16" t="s">
        <v>6</v>
      </c>
      <c r="D43" s="21"/>
      <c r="E43" s="22"/>
      <c r="F43" s="10"/>
      <c r="G43" s="10"/>
      <c r="H43" s="10"/>
      <c r="I43" s="10"/>
    </row>
    <row r="44" spans="1:9" ht="28.5" customHeight="1" x14ac:dyDescent="0.25">
      <c r="A44" s="154"/>
      <c r="B44" s="17" t="s">
        <v>5</v>
      </c>
      <c r="C44" s="20" t="s">
        <v>22</v>
      </c>
      <c r="D44" s="20" t="s">
        <v>22</v>
      </c>
      <c r="E44" s="20" t="s">
        <v>22</v>
      </c>
      <c r="F44" s="20">
        <f>SUM(F41:F43)</f>
        <v>0</v>
      </c>
      <c r="G44" s="20">
        <f t="shared" ref="G44" si="13">SUM(G41:G43)</f>
        <v>0</v>
      </c>
      <c r="H44" s="20">
        <f t="shared" ref="H44" si="14">SUM(H41:H43)</f>
        <v>0</v>
      </c>
      <c r="I44" s="20" t="s">
        <v>22</v>
      </c>
    </row>
    <row r="45" spans="1:9" ht="33.75" customHeight="1" x14ac:dyDescent="0.25">
      <c r="A45" s="109" t="s">
        <v>47</v>
      </c>
      <c r="B45" s="110"/>
      <c r="C45" s="110"/>
      <c r="D45" s="110"/>
      <c r="E45" s="111"/>
      <c r="F45" s="12">
        <f>F44+F40+F36+F32+F28+F24+F20+F16</f>
        <v>0</v>
      </c>
      <c r="G45" s="12">
        <f t="shared" ref="G45:H45" si="15">G44+G40+G36+G32+G28+G24+G20+G16</f>
        <v>0</v>
      </c>
      <c r="H45" s="12">
        <f t="shared" si="15"/>
        <v>0</v>
      </c>
      <c r="I45" s="12" t="s">
        <v>22</v>
      </c>
    </row>
    <row r="46" spans="1:9" ht="18" customHeight="1" x14ac:dyDescent="0.25">
      <c r="A46" s="139" t="s">
        <v>69</v>
      </c>
      <c r="B46" s="112" t="s">
        <v>70</v>
      </c>
      <c r="C46" s="16" t="s">
        <v>6</v>
      </c>
      <c r="D46" s="10"/>
      <c r="E46" s="10"/>
      <c r="F46" s="10"/>
      <c r="G46" s="10"/>
      <c r="H46" s="10"/>
      <c r="I46" s="10"/>
    </row>
    <row r="47" spans="1:9" x14ac:dyDescent="0.25">
      <c r="A47" s="140"/>
      <c r="B47" s="106"/>
      <c r="C47" s="16" t="s">
        <v>13</v>
      </c>
      <c r="D47" s="3"/>
      <c r="E47" s="3"/>
      <c r="F47" s="3"/>
      <c r="G47" s="3"/>
      <c r="H47" s="3"/>
      <c r="I47" s="3"/>
    </row>
    <row r="48" spans="1:9" x14ac:dyDescent="0.25">
      <c r="A48" s="140"/>
      <c r="B48" s="113"/>
      <c r="C48" s="16" t="s">
        <v>6</v>
      </c>
      <c r="D48" s="3"/>
      <c r="E48" s="3"/>
      <c r="F48" s="3"/>
      <c r="G48" s="3"/>
      <c r="H48" s="3"/>
      <c r="I48" s="3"/>
    </row>
    <row r="49" spans="1:9" ht="31.5" x14ac:dyDescent="0.25">
      <c r="A49" s="141"/>
      <c r="B49" s="17" t="s">
        <v>5</v>
      </c>
      <c r="C49" s="20" t="s">
        <v>22</v>
      </c>
      <c r="D49" s="20" t="s">
        <v>22</v>
      </c>
      <c r="E49" s="20" t="s">
        <v>22</v>
      </c>
      <c r="F49" s="20">
        <f>SUM(F46:F48)</f>
        <v>0</v>
      </c>
      <c r="G49" s="20">
        <f t="shared" ref="G49" si="16">SUM(G46:G48)</f>
        <v>0</v>
      </c>
      <c r="H49" s="20">
        <f t="shared" ref="H49" si="17">SUM(H46:H48)</f>
        <v>0</v>
      </c>
      <c r="I49" s="20" t="s">
        <v>22</v>
      </c>
    </row>
    <row r="50" spans="1:9" ht="16.5" customHeight="1" x14ac:dyDescent="0.25">
      <c r="A50" s="139" t="s">
        <v>56</v>
      </c>
      <c r="B50" s="112" t="s">
        <v>71</v>
      </c>
      <c r="C50" s="6" t="s">
        <v>6</v>
      </c>
      <c r="D50" s="3"/>
      <c r="E50" s="3"/>
      <c r="F50" s="3"/>
      <c r="G50" s="3"/>
      <c r="H50" s="3"/>
      <c r="I50" s="3"/>
    </row>
    <row r="51" spans="1:9" x14ac:dyDescent="0.25">
      <c r="A51" s="140"/>
      <c r="B51" s="106"/>
      <c r="C51" s="6" t="s">
        <v>13</v>
      </c>
      <c r="D51" s="3"/>
      <c r="E51" s="3"/>
      <c r="F51" s="3"/>
      <c r="G51" s="3"/>
      <c r="H51" s="3"/>
      <c r="I51" s="3"/>
    </row>
    <row r="52" spans="1:9" x14ac:dyDescent="0.25">
      <c r="A52" s="140"/>
      <c r="B52" s="113"/>
      <c r="C52" s="16" t="s">
        <v>6</v>
      </c>
      <c r="D52" s="9"/>
      <c r="E52" s="9"/>
      <c r="F52" s="9"/>
      <c r="G52" s="9"/>
      <c r="H52" s="9"/>
      <c r="I52" s="9"/>
    </row>
    <row r="53" spans="1:9" ht="31.5" x14ac:dyDescent="0.25">
      <c r="A53" s="141"/>
      <c r="B53" s="17" t="s">
        <v>5</v>
      </c>
      <c r="C53" s="12" t="s">
        <v>22</v>
      </c>
      <c r="D53" s="12" t="s">
        <v>22</v>
      </c>
      <c r="E53" s="12" t="s">
        <v>22</v>
      </c>
      <c r="F53" s="12">
        <f>SUM(F50:F52)</f>
        <v>0</v>
      </c>
      <c r="G53" s="12">
        <f t="shared" ref="G53" si="18">SUM(G50:G52)</f>
        <v>0</v>
      </c>
      <c r="H53" s="12">
        <f t="shared" ref="H53" si="19">SUM(H50:H52)</f>
        <v>0</v>
      </c>
      <c r="I53" s="12" t="s">
        <v>22</v>
      </c>
    </row>
    <row r="54" spans="1:9" ht="18" customHeight="1" x14ac:dyDescent="0.25">
      <c r="A54" s="139" t="s">
        <v>75</v>
      </c>
      <c r="B54" s="112" t="s">
        <v>72</v>
      </c>
      <c r="C54" s="6" t="s">
        <v>6</v>
      </c>
      <c r="D54" s="3"/>
      <c r="E54" s="3"/>
      <c r="F54" s="3"/>
      <c r="G54" s="3"/>
      <c r="H54" s="3"/>
      <c r="I54" s="3"/>
    </row>
    <row r="55" spans="1:9" ht="15" customHeight="1" x14ac:dyDescent="0.25">
      <c r="A55" s="140"/>
      <c r="B55" s="106"/>
      <c r="C55" s="6" t="s">
        <v>13</v>
      </c>
      <c r="D55" s="3"/>
      <c r="E55" s="3"/>
      <c r="F55" s="3"/>
      <c r="G55" s="3"/>
      <c r="H55" s="3"/>
      <c r="I55" s="3"/>
    </row>
    <row r="56" spans="1:9" ht="17.25" customHeight="1" x14ac:dyDescent="0.25">
      <c r="A56" s="140"/>
      <c r="B56" s="113"/>
      <c r="C56" s="6" t="s">
        <v>6</v>
      </c>
      <c r="D56" s="3"/>
      <c r="E56" s="3"/>
      <c r="F56" s="3"/>
      <c r="G56" s="3"/>
      <c r="H56" s="3"/>
      <c r="I56" s="3"/>
    </row>
    <row r="57" spans="1:9" ht="30.75" customHeight="1" x14ac:dyDescent="0.25">
      <c r="A57" s="141"/>
      <c r="B57" s="17" t="s">
        <v>5</v>
      </c>
      <c r="C57" s="12" t="s">
        <v>22</v>
      </c>
      <c r="D57" s="12" t="s">
        <v>22</v>
      </c>
      <c r="E57" s="12" t="s">
        <v>22</v>
      </c>
      <c r="F57" s="12">
        <f>SUM(F54:F56)</f>
        <v>0</v>
      </c>
      <c r="G57" s="12">
        <f t="shared" ref="G57" si="20">SUM(G54:G56)</f>
        <v>0</v>
      </c>
      <c r="H57" s="12">
        <f t="shared" ref="H57" si="21">SUM(H54:H56)</f>
        <v>0</v>
      </c>
      <c r="I57" s="12" t="s">
        <v>22</v>
      </c>
    </row>
    <row r="58" spans="1:9" ht="18.75" customHeight="1" x14ac:dyDescent="0.25">
      <c r="A58" s="139" t="s">
        <v>76</v>
      </c>
      <c r="B58" s="112" t="s">
        <v>73</v>
      </c>
      <c r="C58" s="6" t="s">
        <v>6</v>
      </c>
      <c r="D58" s="3"/>
      <c r="E58" s="3"/>
      <c r="F58" s="3"/>
      <c r="G58" s="3"/>
      <c r="H58" s="3"/>
      <c r="I58" s="3"/>
    </row>
    <row r="59" spans="1:9" x14ac:dyDescent="0.25">
      <c r="A59" s="140"/>
      <c r="B59" s="106"/>
      <c r="C59" s="6" t="s">
        <v>13</v>
      </c>
      <c r="D59" s="10"/>
      <c r="E59" s="10"/>
      <c r="F59" s="10"/>
      <c r="G59" s="10"/>
      <c r="H59" s="10"/>
      <c r="I59" s="10"/>
    </row>
    <row r="60" spans="1:9" x14ac:dyDescent="0.25">
      <c r="A60" s="140"/>
      <c r="B60" s="113"/>
      <c r="C60" s="6" t="s">
        <v>6</v>
      </c>
      <c r="D60" s="10"/>
      <c r="E60" s="10"/>
      <c r="F60" s="10"/>
      <c r="G60" s="10"/>
      <c r="H60" s="10"/>
      <c r="I60" s="10"/>
    </row>
    <row r="61" spans="1:9" ht="31.5" x14ac:dyDescent="0.25">
      <c r="A61" s="141"/>
      <c r="B61" s="17" t="s">
        <v>5</v>
      </c>
      <c r="C61" s="12" t="s">
        <v>22</v>
      </c>
      <c r="D61" s="12" t="s">
        <v>22</v>
      </c>
      <c r="E61" s="12" t="s">
        <v>22</v>
      </c>
      <c r="F61" s="12">
        <f>SUM(F58:F60)</f>
        <v>0</v>
      </c>
      <c r="G61" s="12">
        <f t="shared" ref="G61" si="22">SUM(G58:G60)</f>
        <v>0</v>
      </c>
      <c r="H61" s="12">
        <f t="shared" ref="H61" si="23">SUM(H58:H60)</f>
        <v>0</v>
      </c>
      <c r="I61" s="12" t="s">
        <v>22</v>
      </c>
    </row>
    <row r="62" spans="1:9" ht="18" customHeight="1" x14ac:dyDescent="0.25">
      <c r="A62" s="139" t="s">
        <v>77</v>
      </c>
      <c r="B62" s="120" t="s">
        <v>74</v>
      </c>
      <c r="C62" s="6" t="s">
        <v>6</v>
      </c>
      <c r="D62" s="10"/>
      <c r="E62" s="10"/>
      <c r="F62" s="10"/>
      <c r="G62" s="10"/>
      <c r="H62" s="10"/>
      <c r="I62" s="10"/>
    </row>
    <row r="63" spans="1:9" ht="16.5" customHeight="1" x14ac:dyDescent="0.25">
      <c r="A63" s="140"/>
      <c r="B63" s="120"/>
      <c r="C63" s="6" t="s">
        <v>13</v>
      </c>
      <c r="D63" s="3"/>
      <c r="E63" s="22"/>
      <c r="F63" s="10"/>
      <c r="G63" s="10"/>
      <c r="H63" s="10"/>
      <c r="I63" s="10"/>
    </row>
    <row r="64" spans="1:9" ht="16.5" customHeight="1" x14ac:dyDescent="0.25">
      <c r="A64" s="140"/>
      <c r="B64" s="120"/>
      <c r="C64" s="6" t="s">
        <v>6</v>
      </c>
      <c r="D64" s="3"/>
      <c r="E64" s="22"/>
      <c r="F64" s="10"/>
      <c r="G64" s="10"/>
      <c r="H64" s="10"/>
      <c r="I64" s="10"/>
    </row>
    <row r="65" spans="1:9" ht="29.25" customHeight="1" x14ac:dyDescent="0.25">
      <c r="A65" s="141"/>
      <c r="B65" s="17" t="s">
        <v>5</v>
      </c>
      <c r="C65" s="12" t="s">
        <v>22</v>
      </c>
      <c r="D65" s="12" t="s">
        <v>22</v>
      </c>
      <c r="E65" s="12" t="s">
        <v>22</v>
      </c>
      <c r="F65" s="12">
        <f>SUM(F62:F64)</f>
        <v>0</v>
      </c>
      <c r="G65" s="12">
        <f t="shared" ref="G65" si="24">SUM(G62:G64)</f>
        <v>0</v>
      </c>
      <c r="H65" s="12">
        <f t="shared" ref="H65" si="25">SUM(H62:H64)</f>
        <v>0</v>
      </c>
      <c r="I65" s="12" t="s">
        <v>22</v>
      </c>
    </row>
    <row r="66" spans="1:9" ht="31.5" customHeight="1" x14ac:dyDescent="0.25">
      <c r="A66" s="109" t="s">
        <v>48</v>
      </c>
      <c r="B66" s="110"/>
      <c r="C66" s="110"/>
      <c r="D66" s="110"/>
      <c r="E66" s="111"/>
      <c r="F66" s="12">
        <f>F65+F61+F57+F53+F49</f>
        <v>0</v>
      </c>
      <c r="G66" s="12">
        <f>G65+G61+G57+G53+G49</f>
        <v>0</v>
      </c>
      <c r="H66" s="12">
        <f>H65+H61+H57+H53+H49</f>
        <v>0</v>
      </c>
      <c r="I66" s="12" t="s">
        <v>22</v>
      </c>
    </row>
    <row r="67" spans="1:9" ht="15.75" customHeight="1" x14ac:dyDescent="0.25">
      <c r="A67" s="109" t="s">
        <v>49</v>
      </c>
      <c r="B67" s="110"/>
      <c r="C67" s="110"/>
      <c r="D67" s="110"/>
      <c r="E67" s="111"/>
      <c r="F67" s="12">
        <f>F66+F45</f>
        <v>0</v>
      </c>
      <c r="G67" s="12">
        <f>G66+G45</f>
        <v>0</v>
      </c>
      <c r="H67" s="12">
        <f>H66+H45</f>
        <v>0</v>
      </c>
      <c r="I67" s="12" t="s">
        <v>22</v>
      </c>
    </row>
    <row r="68" spans="1:9" x14ac:dyDescent="0.25">
      <c r="A68" s="27"/>
      <c r="B68" s="18"/>
      <c r="C68" s="18"/>
      <c r="D68" s="18"/>
      <c r="E68" s="18"/>
      <c r="F68" s="18"/>
      <c r="G68" s="18"/>
      <c r="H68" s="18"/>
      <c r="I68" s="18"/>
    </row>
    <row r="69" spans="1:9" x14ac:dyDescent="0.25">
      <c r="A69" s="27"/>
      <c r="B69" s="29"/>
      <c r="C69" s="29"/>
      <c r="D69" s="18"/>
      <c r="E69" s="18"/>
      <c r="F69" s="18"/>
      <c r="G69" s="18"/>
      <c r="H69" s="18"/>
      <c r="I69" s="18"/>
    </row>
    <row r="70" spans="1:9" x14ac:dyDescent="0.25">
      <c r="A70" s="28"/>
      <c r="B70" s="18"/>
      <c r="C70" s="18"/>
      <c r="D70" s="18"/>
      <c r="E70" s="18"/>
      <c r="F70" s="18"/>
      <c r="G70" s="18"/>
      <c r="H70" s="18"/>
      <c r="I70" s="18"/>
    </row>
  </sheetData>
  <mergeCells count="41">
    <mergeCell ref="E9:E11"/>
    <mergeCell ref="B21:B23"/>
    <mergeCell ref="A13:A16"/>
    <mergeCell ref="F9:H9"/>
    <mergeCell ref="I9:I11"/>
    <mergeCell ref="D10:D11"/>
    <mergeCell ref="F10:F11"/>
    <mergeCell ref="G10:G11"/>
    <mergeCell ref="H10:H11"/>
    <mergeCell ref="A66:E66"/>
    <mergeCell ref="A67:E67"/>
    <mergeCell ref="A62:A65"/>
    <mergeCell ref="B62:B64"/>
    <mergeCell ref="C10:C11"/>
    <mergeCell ref="A45:E45"/>
    <mergeCell ref="B29:B31"/>
    <mergeCell ref="B33:B35"/>
    <mergeCell ref="B25:B27"/>
    <mergeCell ref="A25:A28"/>
    <mergeCell ref="A29:A32"/>
    <mergeCell ref="A33:A36"/>
    <mergeCell ref="A37:A40"/>
    <mergeCell ref="B37:B39"/>
    <mergeCell ref="A41:A44"/>
    <mergeCell ref="B9:B11"/>
    <mergeCell ref="A8:I8"/>
    <mergeCell ref="B54:B56"/>
    <mergeCell ref="A54:A57"/>
    <mergeCell ref="B58:B60"/>
    <mergeCell ref="A58:A61"/>
    <mergeCell ref="B41:B43"/>
    <mergeCell ref="A46:A49"/>
    <mergeCell ref="B46:B48"/>
    <mergeCell ref="B50:B52"/>
    <mergeCell ref="A50:A53"/>
    <mergeCell ref="B13:B15"/>
    <mergeCell ref="B17:B19"/>
    <mergeCell ref="A17:A20"/>
    <mergeCell ref="A21:A24"/>
    <mergeCell ref="A9:A11"/>
    <mergeCell ref="C9:D9"/>
  </mergeCells>
  <hyperlinks>
    <hyperlink ref="A70" location="_ftnref1" display="_ftnref1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view="pageBreakPreview" zoomScale="60" zoomScaleNormal="100" workbookViewId="0">
      <selection activeCell="Q10" sqref="Q10"/>
    </sheetView>
  </sheetViews>
  <sheetFormatPr defaultColWidth="4.85546875" defaultRowHeight="15.75" x14ac:dyDescent="0.25"/>
  <cols>
    <col min="1" max="2" width="4.85546875" style="1"/>
    <col min="3" max="3" width="40.42578125" style="1" customWidth="1"/>
    <col min="4" max="4" width="22.42578125" style="1" customWidth="1"/>
    <col min="5" max="5" width="13.85546875" style="1" customWidth="1"/>
    <col min="6" max="6" width="11.7109375" style="1" customWidth="1"/>
    <col min="7" max="7" width="14" style="1" customWidth="1"/>
    <col min="8" max="8" width="4.85546875" style="1"/>
    <col min="9" max="9" width="7.42578125" style="1" customWidth="1"/>
    <col min="10" max="16384" width="4.85546875" style="1"/>
  </cols>
  <sheetData>
    <row r="1" spans="2:7" x14ac:dyDescent="0.25">
      <c r="G1" s="1" t="s">
        <v>94</v>
      </c>
    </row>
    <row r="2" spans="2:7" x14ac:dyDescent="0.25">
      <c r="G2" s="1" t="s">
        <v>66</v>
      </c>
    </row>
    <row r="5" spans="2:7" x14ac:dyDescent="0.25">
      <c r="B5" s="158" t="s">
        <v>82</v>
      </c>
      <c r="C5" s="159"/>
      <c r="D5" s="159"/>
      <c r="E5" s="159"/>
      <c r="F5" s="159"/>
      <c r="G5" s="160"/>
    </row>
    <row r="6" spans="2:7" ht="19.5" customHeight="1" x14ac:dyDescent="0.25">
      <c r="B6" s="126" t="s">
        <v>0</v>
      </c>
      <c r="C6" s="126" t="s">
        <v>79</v>
      </c>
      <c r="D6" s="126" t="s">
        <v>2</v>
      </c>
      <c r="E6" s="126"/>
      <c r="F6" s="126"/>
      <c r="G6" s="126"/>
    </row>
    <row r="7" spans="2:7" ht="17.25" customHeight="1" x14ac:dyDescent="0.25">
      <c r="B7" s="126"/>
      <c r="C7" s="126"/>
      <c r="D7" s="126" t="s">
        <v>80</v>
      </c>
      <c r="E7" s="126" t="s">
        <v>83</v>
      </c>
      <c r="F7" s="126" t="s">
        <v>3</v>
      </c>
      <c r="G7" s="126" t="s">
        <v>46</v>
      </c>
    </row>
    <row r="8" spans="2:7" x14ac:dyDescent="0.25">
      <c r="B8" s="126"/>
      <c r="C8" s="126"/>
      <c r="D8" s="126"/>
      <c r="E8" s="126"/>
      <c r="F8" s="126"/>
      <c r="G8" s="126"/>
    </row>
    <row r="9" spans="2:7" s="38" customFormat="1" ht="12.75" x14ac:dyDescent="0.2">
      <c r="B9" s="36">
        <v>1</v>
      </c>
      <c r="C9" s="36">
        <v>2</v>
      </c>
      <c r="D9" s="36">
        <v>3</v>
      </c>
      <c r="E9" s="36">
        <v>4</v>
      </c>
      <c r="F9" s="36">
        <v>5</v>
      </c>
      <c r="G9" s="36">
        <v>6</v>
      </c>
    </row>
    <row r="10" spans="2:7" x14ac:dyDescent="0.25">
      <c r="B10" s="3">
        <v>1</v>
      </c>
      <c r="C10" s="30"/>
      <c r="D10" s="30"/>
      <c r="E10" s="30"/>
      <c r="F10" s="30"/>
      <c r="G10" s="6">
        <f>E10*F10</f>
        <v>0</v>
      </c>
    </row>
    <row r="11" spans="2:7" x14ac:dyDescent="0.25">
      <c r="B11" s="3">
        <v>2</v>
      </c>
      <c r="C11" s="6"/>
      <c r="D11" s="6"/>
      <c r="E11" s="6"/>
      <c r="F11" s="6"/>
      <c r="G11" s="6">
        <f t="shared" ref="G11:G12" si="0">E11*F11</f>
        <v>0</v>
      </c>
    </row>
    <row r="12" spans="2:7" x14ac:dyDescent="0.25">
      <c r="B12" s="3">
        <v>3</v>
      </c>
      <c r="C12" s="6"/>
      <c r="D12" s="6"/>
      <c r="E12" s="6"/>
      <c r="F12" s="6"/>
      <c r="G12" s="6">
        <f t="shared" si="0"/>
        <v>0</v>
      </c>
    </row>
    <row r="13" spans="2:7" ht="35.25" customHeight="1" x14ac:dyDescent="0.25">
      <c r="B13" s="161" t="s">
        <v>81</v>
      </c>
      <c r="C13" s="162"/>
      <c r="D13" s="162"/>
      <c r="E13" s="163"/>
      <c r="F13" s="15">
        <f>SUM(F10:F12)</f>
        <v>0</v>
      </c>
      <c r="G13" s="15">
        <f>SUM(G10:G12)</f>
        <v>0</v>
      </c>
    </row>
    <row r="15" spans="2:7" x14ac:dyDescent="0.25">
      <c r="C15" s="19"/>
    </row>
  </sheetData>
  <mergeCells count="9">
    <mergeCell ref="E7:E8"/>
    <mergeCell ref="D6:G6"/>
    <mergeCell ref="G7:G8"/>
    <mergeCell ref="B5:G5"/>
    <mergeCell ref="B13:E13"/>
    <mergeCell ref="B6:B8"/>
    <mergeCell ref="C6:C8"/>
    <mergeCell ref="D7:D8"/>
    <mergeCell ref="F7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view="pageBreakPreview" topLeftCell="A10" zoomScale="60" zoomScaleNormal="100" workbookViewId="0">
      <selection activeCell="H51" sqref="H51"/>
    </sheetView>
  </sheetViews>
  <sheetFormatPr defaultColWidth="4.85546875" defaultRowHeight="15.75" x14ac:dyDescent="0.25"/>
  <cols>
    <col min="1" max="2" width="4.85546875" style="1"/>
    <col min="3" max="3" width="28.7109375" style="1" customWidth="1"/>
    <col min="4" max="4" width="17.140625" style="1" customWidth="1"/>
    <col min="5" max="5" width="27" style="1" customWidth="1"/>
    <col min="6" max="6" width="9.42578125" style="1" customWidth="1"/>
    <col min="7" max="7" width="9.7109375" style="1" customWidth="1"/>
    <col min="8" max="8" width="13.85546875" style="1" customWidth="1"/>
    <col min="9" max="9" width="14" style="1" customWidth="1"/>
    <col min="10" max="16384" width="4.85546875" style="1"/>
  </cols>
  <sheetData>
    <row r="1" spans="2:9" x14ac:dyDescent="0.25">
      <c r="H1" s="1" t="s">
        <v>93</v>
      </c>
    </row>
    <row r="2" spans="2:9" x14ac:dyDescent="0.25">
      <c r="H2" s="1" t="s">
        <v>66</v>
      </c>
    </row>
    <row r="5" spans="2:9" x14ac:dyDescent="0.25">
      <c r="B5" s="158" t="s">
        <v>100</v>
      </c>
      <c r="C5" s="159"/>
      <c r="D5" s="159"/>
      <c r="E5" s="159"/>
      <c r="F5" s="159"/>
      <c r="G5" s="159"/>
      <c r="H5" s="159"/>
      <c r="I5" s="160"/>
    </row>
    <row r="6" spans="2:9" ht="27.75" customHeight="1" x14ac:dyDescent="0.25">
      <c r="B6" s="136" t="s">
        <v>0</v>
      </c>
      <c r="C6" s="126" t="s">
        <v>85</v>
      </c>
      <c r="D6" s="164" t="s">
        <v>86</v>
      </c>
      <c r="E6" s="136" t="s">
        <v>84</v>
      </c>
      <c r="F6" s="148" t="s">
        <v>2</v>
      </c>
      <c r="G6" s="157"/>
      <c r="H6" s="157"/>
      <c r="I6" s="149"/>
    </row>
    <row r="7" spans="2:9" ht="17.25" customHeight="1" x14ac:dyDescent="0.25">
      <c r="B7" s="156"/>
      <c r="C7" s="126"/>
      <c r="D7" s="165"/>
      <c r="E7" s="156"/>
      <c r="F7" s="156" t="s">
        <v>87</v>
      </c>
      <c r="G7" s="156" t="s">
        <v>3</v>
      </c>
      <c r="H7" s="156" t="s">
        <v>88</v>
      </c>
      <c r="I7" s="136" t="s">
        <v>46</v>
      </c>
    </row>
    <row r="8" spans="2:9" x14ac:dyDescent="0.25">
      <c r="B8" s="156"/>
      <c r="C8" s="126"/>
      <c r="D8" s="165"/>
      <c r="E8" s="156"/>
      <c r="F8" s="156"/>
      <c r="G8" s="156"/>
      <c r="H8" s="156"/>
      <c r="I8" s="156"/>
    </row>
    <row r="9" spans="2:9" ht="51" customHeight="1" x14ac:dyDescent="0.25">
      <c r="B9" s="150"/>
      <c r="C9" s="126"/>
      <c r="D9" s="166"/>
      <c r="E9" s="150"/>
      <c r="F9" s="150"/>
      <c r="G9" s="150"/>
      <c r="H9" s="150"/>
      <c r="I9" s="150"/>
    </row>
    <row r="10" spans="2:9" s="38" customFormat="1" ht="12.75" x14ac:dyDescent="0.2">
      <c r="B10" s="39">
        <v>1</v>
      </c>
      <c r="C10" s="36">
        <v>2</v>
      </c>
      <c r="D10" s="40">
        <v>3</v>
      </c>
      <c r="E10" s="39">
        <v>4</v>
      </c>
      <c r="F10" s="39">
        <v>5</v>
      </c>
      <c r="G10" s="36">
        <v>6</v>
      </c>
      <c r="H10" s="36">
        <v>7</v>
      </c>
      <c r="I10" s="36">
        <v>8</v>
      </c>
    </row>
    <row r="11" spans="2:9" s="38" customFormat="1" ht="12.75" x14ac:dyDescent="0.2">
      <c r="B11" s="95"/>
      <c r="C11" s="96"/>
      <c r="D11" s="97"/>
      <c r="E11" s="97"/>
      <c r="F11" s="97"/>
      <c r="G11" s="96"/>
      <c r="H11" s="96"/>
      <c r="I11" s="98"/>
    </row>
    <row r="12" spans="2:9" s="38" customFormat="1" ht="21" customHeight="1" x14ac:dyDescent="0.2">
      <c r="B12" s="171" t="s">
        <v>204</v>
      </c>
      <c r="C12" s="172"/>
      <c r="D12" s="172"/>
      <c r="E12" s="172"/>
      <c r="F12" s="172"/>
      <c r="G12" s="172"/>
      <c r="H12" s="172"/>
      <c r="I12" s="173"/>
    </row>
    <row r="13" spans="2:9" ht="47.25" x14ac:dyDescent="0.25">
      <c r="B13" s="35">
        <v>1</v>
      </c>
      <c r="C13" s="31" t="s">
        <v>200</v>
      </c>
      <c r="D13" s="83">
        <v>42129500</v>
      </c>
      <c r="E13" s="80" t="s">
        <v>202</v>
      </c>
      <c r="F13" s="89" t="s">
        <v>112</v>
      </c>
      <c r="G13" s="84">
        <v>1</v>
      </c>
      <c r="H13" s="87">
        <v>43058.99</v>
      </c>
      <c r="I13" s="87">
        <v>43058.99</v>
      </c>
    </row>
    <row r="14" spans="2:9" x14ac:dyDescent="0.25">
      <c r="B14" s="31"/>
      <c r="C14" s="31" t="s">
        <v>199</v>
      </c>
      <c r="D14" s="99"/>
      <c r="E14" s="80"/>
      <c r="F14" s="89"/>
      <c r="G14" s="81"/>
      <c r="H14" s="100">
        <v>43058.99</v>
      </c>
      <c r="I14" s="100">
        <f>SUM(I13)</f>
        <v>43058.99</v>
      </c>
    </row>
    <row r="15" spans="2:9" ht="36.75" customHeight="1" x14ac:dyDescent="0.25">
      <c r="B15" s="161" t="s">
        <v>205</v>
      </c>
      <c r="C15" s="162"/>
      <c r="D15" s="162"/>
      <c r="E15" s="163"/>
      <c r="F15" s="34" t="s">
        <v>22</v>
      </c>
      <c r="G15" s="12" t="s">
        <v>22</v>
      </c>
      <c r="H15" s="12" t="s">
        <v>22</v>
      </c>
      <c r="I15" s="94">
        <f>I14</f>
        <v>43058.99</v>
      </c>
    </row>
    <row r="16" spans="2:9" x14ac:dyDescent="0.25">
      <c r="B16" s="171" t="s">
        <v>101</v>
      </c>
      <c r="C16" s="172"/>
      <c r="D16" s="172"/>
      <c r="E16" s="172"/>
      <c r="F16" s="172"/>
      <c r="G16" s="172"/>
      <c r="H16" s="172"/>
      <c r="I16" s="173"/>
    </row>
    <row r="17" spans="2:9" ht="21" customHeight="1" x14ac:dyDescent="0.25">
      <c r="B17" s="35">
        <v>2</v>
      </c>
      <c r="C17" s="167" t="s">
        <v>201</v>
      </c>
      <c r="D17" s="169" t="s">
        <v>203</v>
      </c>
      <c r="E17" s="80" t="s">
        <v>176</v>
      </c>
      <c r="F17" s="89" t="s">
        <v>112</v>
      </c>
      <c r="G17" s="81">
        <v>1</v>
      </c>
      <c r="H17" s="82">
        <v>290</v>
      </c>
      <c r="I17" s="82">
        <f>H17*G17</f>
        <v>290</v>
      </c>
    </row>
    <row r="18" spans="2:9" x14ac:dyDescent="0.25">
      <c r="B18" s="35">
        <v>3</v>
      </c>
      <c r="C18" s="168"/>
      <c r="D18" s="170"/>
      <c r="E18" s="80" t="s">
        <v>176</v>
      </c>
      <c r="F18" s="89" t="s">
        <v>112</v>
      </c>
      <c r="G18" s="81">
        <v>2</v>
      </c>
      <c r="H18" s="82">
        <v>284.7</v>
      </c>
      <c r="I18" s="82">
        <v>569.4</v>
      </c>
    </row>
    <row r="19" spans="2:9" x14ac:dyDescent="0.25">
      <c r="B19" s="35">
        <v>4</v>
      </c>
      <c r="C19" s="35"/>
      <c r="D19" s="83"/>
      <c r="E19" s="80" t="s">
        <v>177</v>
      </c>
      <c r="F19" s="89" t="s">
        <v>112</v>
      </c>
      <c r="G19" s="81">
        <v>3</v>
      </c>
      <c r="H19" s="82">
        <v>497</v>
      </c>
      <c r="I19" s="82">
        <v>1491</v>
      </c>
    </row>
    <row r="20" spans="2:9" x14ac:dyDescent="0.25">
      <c r="B20" s="35">
        <v>5</v>
      </c>
      <c r="C20" s="35"/>
      <c r="D20" s="83"/>
      <c r="E20" s="80" t="s">
        <v>178</v>
      </c>
      <c r="F20" s="89" t="s">
        <v>112</v>
      </c>
      <c r="G20" s="81">
        <v>4</v>
      </c>
      <c r="H20" s="82">
        <v>55</v>
      </c>
      <c r="I20" s="82">
        <v>220</v>
      </c>
    </row>
    <row r="21" spans="2:9" x14ac:dyDescent="0.25">
      <c r="B21" s="35">
        <v>6</v>
      </c>
      <c r="C21" s="35"/>
      <c r="D21" s="83"/>
      <c r="E21" s="80" t="s">
        <v>179</v>
      </c>
      <c r="F21" s="89" t="s">
        <v>112</v>
      </c>
      <c r="G21" s="81">
        <v>1</v>
      </c>
      <c r="H21" s="82">
        <v>57</v>
      </c>
      <c r="I21" s="82">
        <v>57</v>
      </c>
    </row>
    <row r="22" spans="2:9" ht="36" x14ac:dyDescent="0.25">
      <c r="B22" s="35">
        <v>7</v>
      </c>
      <c r="C22" s="35"/>
      <c r="D22" s="83"/>
      <c r="E22" s="80" t="s">
        <v>180</v>
      </c>
      <c r="F22" s="89" t="s">
        <v>112</v>
      </c>
      <c r="G22" s="84">
        <v>10</v>
      </c>
      <c r="H22" s="82">
        <v>4.1399999999999997</v>
      </c>
      <c r="I22" s="86">
        <v>41.4</v>
      </c>
    </row>
    <row r="23" spans="2:9" x14ac:dyDescent="0.25">
      <c r="B23" s="35">
        <v>8</v>
      </c>
      <c r="C23" s="31"/>
      <c r="D23" s="83"/>
      <c r="E23" s="80" t="s">
        <v>181</v>
      </c>
      <c r="F23" s="89" t="s">
        <v>112</v>
      </c>
      <c r="G23" s="84">
        <v>61</v>
      </c>
      <c r="H23" s="87">
        <v>0.97</v>
      </c>
      <c r="I23" s="86">
        <v>59.23</v>
      </c>
    </row>
    <row r="24" spans="2:9" x14ac:dyDescent="0.25">
      <c r="B24" s="35">
        <v>9</v>
      </c>
      <c r="C24" s="31"/>
      <c r="D24" s="83"/>
      <c r="E24" s="80" t="s">
        <v>182</v>
      </c>
      <c r="F24" s="89" t="s">
        <v>112</v>
      </c>
      <c r="G24" s="84">
        <v>18</v>
      </c>
      <c r="H24" s="87">
        <v>20.92</v>
      </c>
      <c r="I24" s="86">
        <v>376.62</v>
      </c>
    </row>
    <row r="25" spans="2:9" x14ac:dyDescent="0.25">
      <c r="B25" s="35">
        <v>10</v>
      </c>
      <c r="C25" s="31"/>
      <c r="D25" s="83"/>
      <c r="E25" s="80" t="s">
        <v>183</v>
      </c>
      <c r="F25" s="89" t="s">
        <v>112</v>
      </c>
      <c r="G25" s="84">
        <v>339</v>
      </c>
      <c r="H25" s="87">
        <v>0.56000000000000005</v>
      </c>
      <c r="I25" s="86">
        <v>190.31</v>
      </c>
    </row>
    <row r="26" spans="2:9" x14ac:dyDescent="0.25">
      <c r="B26" s="35">
        <v>11</v>
      </c>
      <c r="C26" s="31"/>
      <c r="D26" s="83"/>
      <c r="E26" s="80" t="s">
        <v>184</v>
      </c>
      <c r="F26" s="89" t="s">
        <v>112</v>
      </c>
      <c r="G26" s="84">
        <v>2037</v>
      </c>
      <c r="H26" s="87">
        <v>0.19</v>
      </c>
      <c r="I26" s="86">
        <v>387.22</v>
      </c>
    </row>
    <row r="27" spans="2:9" ht="24" x14ac:dyDescent="0.25">
      <c r="B27" s="35">
        <v>12</v>
      </c>
      <c r="C27" s="31"/>
      <c r="D27" s="83"/>
      <c r="E27" s="80" t="s">
        <v>185</v>
      </c>
      <c r="F27" s="89" t="s">
        <v>112</v>
      </c>
      <c r="G27" s="84">
        <v>2</v>
      </c>
      <c r="H27" s="87">
        <v>6.02</v>
      </c>
      <c r="I27" s="86">
        <v>12.04</v>
      </c>
    </row>
    <row r="28" spans="2:9" ht="24" x14ac:dyDescent="0.25">
      <c r="B28" s="35">
        <v>13</v>
      </c>
      <c r="C28" s="31"/>
      <c r="D28" s="83"/>
      <c r="E28" s="80" t="s">
        <v>186</v>
      </c>
      <c r="F28" s="89" t="s">
        <v>112</v>
      </c>
      <c r="G28" s="84">
        <v>1</v>
      </c>
      <c r="H28" s="87">
        <v>10.17</v>
      </c>
      <c r="I28" s="86">
        <v>10.17</v>
      </c>
    </row>
    <row r="29" spans="2:9" ht="24" x14ac:dyDescent="0.25">
      <c r="B29" s="35">
        <v>14</v>
      </c>
      <c r="C29" s="31"/>
      <c r="D29" s="83"/>
      <c r="E29" s="80" t="s">
        <v>187</v>
      </c>
      <c r="F29" s="89" t="s">
        <v>112</v>
      </c>
      <c r="G29" s="84">
        <v>5</v>
      </c>
      <c r="H29" s="87">
        <v>4.83</v>
      </c>
      <c r="I29" s="86">
        <v>24.15</v>
      </c>
    </row>
    <row r="30" spans="2:9" ht="24" x14ac:dyDescent="0.25">
      <c r="B30" s="35">
        <v>15</v>
      </c>
      <c r="C30" s="31"/>
      <c r="D30" s="83"/>
      <c r="E30" s="80" t="s">
        <v>188</v>
      </c>
      <c r="F30" s="89" t="s">
        <v>112</v>
      </c>
      <c r="G30" s="84">
        <v>3</v>
      </c>
      <c r="H30" s="87">
        <v>4.7300000000000004</v>
      </c>
      <c r="I30" s="86">
        <v>14.19</v>
      </c>
    </row>
    <row r="31" spans="2:9" ht="24" x14ac:dyDescent="0.25">
      <c r="B31" s="35">
        <v>16</v>
      </c>
      <c r="C31" s="31"/>
      <c r="D31" s="83"/>
      <c r="E31" s="80" t="s">
        <v>189</v>
      </c>
      <c r="F31" s="89" t="s">
        <v>112</v>
      </c>
      <c r="G31" s="84">
        <v>37</v>
      </c>
      <c r="H31" s="87">
        <v>0.9</v>
      </c>
      <c r="I31" s="86">
        <v>33.299999999999997</v>
      </c>
    </row>
    <row r="32" spans="2:9" ht="24" x14ac:dyDescent="0.25">
      <c r="B32" s="35">
        <v>17</v>
      </c>
      <c r="C32" s="31"/>
      <c r="D32" s="83"/>
      <c r="E32" s="80" t="s">
        <v>190</v>
      </c>
      <c r="F32" s="89" t="s">
        <v>112</v>
      </c>
      <c r="G32" s="84">
        <v>1</v>
      </c>
      <c r="H32" s="87">
        <v>6.17</v>
      </c>
      <c r="I32" s="86">
        <v>6.17</v>
      </c>
    </row>
    <row r="33" spans="2:9" ht="24" x14ac:dyDescent="0.25">
      <c r="B33" s="35">
        <v>18</v>
      </c>
      <c r="C33" s="31"/>
      <c r="D33" s="83"/>
      <c r="E33" s="80" t="s">
        <v>191</v>
      </c>
      <c r="F33" s="89" t="s">
        <v>112</v>
      </c>
      <c r="G33" s="84">
        <v>4</v>
      </c>
      <c r="H33" s="87">
        <v>0.18</v>
      </c>
      <c r="I33" s="86">
        <v>0.72</v>
      </c>
    </row>
    <row r="34" spans="2:9" ht="24" x14ac:dyDescent="0.25">
      <c r="B34" s="35">
        <v>19</v>
      </c>
      <c r="C34" s="31"/>
      <c r="D34" s="83"/>
      <c r="E34" s="80" t="s">
        <v>192</v>
      </c>
      <c r="F34" s="89" t="s">
        <v>112</v>
      </c>
      <c r="G34" s="84">
        <v>10</v>
      </c>
      <c r="H34" s="87">
        <v>0.35</v>
      </c>
      <c r="I34" s="86">
        <v>3.5</v>
      </c>
    </row>
    <row r="35" spans="2:9" ht="24" x14ac:dyDescent="0.25">
      <c r="B35" s="35">
        <v>20</v>
      </c>
      <c r="C35" s="31"/>
      <c r="D35" s="83"/>
      <c r="E35" s="80" t="s">
        <v>193</v>
      </c>
      <c r="F35" s="89" t="s">
        <v>112</v>
      </c>
      <c r="G35" s="84">
        <v>9</v>
      </c>
      <c r="H35" s="87">
        <v>0.35</v>
      </c>
      <c r="I35" s="86">
        <v>3.15</v>
      </c>
    </row>
    <row r="36" spans="2:9" x14ac:dyDescent="0.25">
      <c r="B36" s="35">
        <v>21</v>
      </c>
      <c r="C36" s="31"/>
      <c r="D36" s="83"/>
      <c r="E36" s="80" t="s">
        <v>194</v>
      </c>
      <c r="F36" s="89" t="s">
        <v>112</v>
      </c>
      <c r="G36" s="84">
        <v>10</v>
      </c>
      <c r="H36" s="87">
        <v>0.35</v>
      </c>
      <c r="I36" s="86">
        <v>3.5</v>
      </c>
    </row>
    <row r="37" spans="2:9" ht="24" x14ac:dyDescent="0.25">
      <c r="B37" s="35">
        <v>22</v>
      </c>
      <c r="C37" s="31"/>
      <c r="D37" s="83"/>
      <c r="E37" s="80" t="s">
        <v>195</v>
      </c>
      <c r="F37" s="89" t="s">
        <v>112</v>
      </c>
      <c r="G37" s="84">
        <v>105</v>
      </c>
      <c r="H37" s="87">
        <v>2.1</v>
      </c>
      <c r="I37" s="86">
        <v>220.5</v>
      </c>
    </row>
    <row r="38" spans="2:9" ht="24" x14ac:dyDescent="0.25">
      <c r="B38" s="35">
        <v>23</v>
      </c>
      <c r="C38" s="31"/>
      <c r="D38" s="83"/>
      <c r="E38" s="80" t="s">
        <v>196</v>
      </c>
      <c r="F38" s="89" t="s">
        <v>112</v>
      </c>
      <c r="G38" s="84">
        <v>63</v>
      </c>
      <c r="H38" s="87">
        <v>2.1</v>
      </c>
      <c r="I38" s="86">
        <v>132.30000000000001</v>
      </c>
    </row>
    <row r="39" spans="2:9" x14ac:dyDescent="0.25">
      <c r="B39" s="35">
        <v>24</v>
      </c>
      <c r="C39" s="31"/>
      <c r="D39" s="83"/>
      <c r="E39" s="80" t="s">
        <v>184</v>
      </c>
      <c r="F39" s="89" t="s">
        <v>112</v>
      </c>
      <c r="G39" s="84">
        <v>6390</v>
      </c>
      <c r="H39" s="87">
        <v>0</v>
      </c>
      <c r="I39" s="86">
        <v>0</v>
      </c>
    </row>
    <row r="40" spans="2:9" ht="24" x14ac:dyDescent="0.25">
      <c r="B40" s="35">
        <v>25</v>
      </c>
      <c r="C40" s="31"/>
      <c r="D40" s="83"/>
      <c r="E40" s="80" t="s">
        <v>197</v>
      </c>
      <c r="F40" s="89" t="s">
        <v>112</v>
      </c>
      <c r="G40" s="84">
        <v>1</v>
      </c>
      <c r="H40" s="87">
        <v>6.5</v>
      </c>
      <c r="I40" s="86">
        <v>6.5</v>
      </c>
    </row>
    <row r="41" spans="2:9" x14ac:dyDescent="0.25">
      <c r="B41" s="35">
        <v>26</v>
      </c>
      <c r="C41" s="31"/>
      <c r="D41" s="83"/>
      <c r="E41" s="80" t="s">
        <v>198</v>
      </c>
      <c r="F41" s="89" t="s">
        <v>112</v>
      </c>
      <c r="G41" s="85">
        <v>1</v>
      </c>
      <c r="H41" s="87">
        <v>9.4700000000000006</v>
      </c>
      <c r="I41" s="85">
        <v>9.4700000000000006</v>
      </c>
    </row>
    <row r="42" spans="2:9" x14ac:dyDescent="0.25">
      <c r="B42" s="35">
        <v>27</v>
      </c>
      <c r="C42" s="31" t="s">
        <v>199</v>
      </c>
      <c r="D42" s="83"/>
      <c r="E42" s="80"/>
      <c r="F42" s="90" t="s">
        <v>22</v>
      </c>
      <c r="G42" s="91" t="s">
        <v>22</v>
      </c>
      <c r="H42" s="92" t="s">
        <v>22</v>
      </c>
      <c r="I42" s="93">
        <f>SUM(I17:I41)</f>
        <v>4161.8400000000011</v>
      </c>
    </row>
    <row r="43" spans="2:9" ht="33.75" customHeight="1" x14ac:dyDescent="0.25">
      <c r="B43" s="161" t="s">
        <v>99</v>
      </c>
      <c r="C43" s="162"/>
      <c r="D43" s="162"/>
      <c r="E43" s="163"/>
      <c r="F43" s="34" t="s">
        <v>22</v>
      </c>
      <c r="G43" s="12" t="s">
        <v>22</v>
      </c>
      <c r="H43" s="12" t="s">
        <v>22</v>
      </c>
      <c r="I43" s="94">
        <f>I42</f>
        <v>4161.8400000000011</v>
      </c>
    </row>
    <row r="45" spans="2:9" x14ac:dyDescent="0.25">
      <c r="I45" s="88"/>
    </row>
  </sheetData>
  <mergeCells count="16">
    <mergeCell ref="B5:I5"/>
    <mergeCell ref="B6:B9"/>
    <mergeCell ref="C6:C9"/>
    <mergeCell ref="D6:D9"/>
    <mergeCell ref="B43:E43"/>
    <mergeCell ref="E6:E9"/>
    <mergeCell ref="F7:F9"/>
    <mergeCell ref="F6:I6"/>
    <mergeCell ref="G7:G9"/>
    <mergeCell ref="H7:H9"/>
    <mergeCell ref="I7:I9"/>
    <mergeCell ref="C17:C18"/>
    <mergeCell ref="D17:D18"/>
    <mergeCell ref="B16:I16"/>
    <mergeCell ref="B15:E15"/>
    <mergeCell ref="B12:I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view="pageBreakPreview" zoomScale="60" zoomScaleNormal="100" workbookViewId="0">
      <selection activeCell="F21" sqref="F21"/>
    </sheetView>
  </sheetViews>
  <sheetFormatPr defaultRowHeight="15" x14ac:dyDescent="0.25"/>
  <cols>
    <col min="1" max="1" width="2.28515625" customWidth="1"/>
    <col min="2" max="2" width="6.42578125" customWidth="1"/>
    <col min="3" max="3" width="47.42578125" customWidth="1"/>
    <col min="5" max="5" width="9.42578125" customWidth="1"/>
    <col min="6" max="6" width="11.28515625" customWidth="1"/>
    <col min="7" max="7" width="12.7109375" customWidth="1"/>
    <col min="8" max="8" width="45.42578125" customWidth="1"/>
  </cols>
  <sheetData>
    <row r="1" spans="2:8" ht="15.75" x14ac:dyDescent="0.25">
      <c r="B1" s="1"/>
      <c r="C1" s="1"/>
      <c r="D1" s="1"/>
      <c r="E1" s="1"/>
      <c r="F1" s="1" t="s">
        <v>93</v>
      </c>
      <c r="G1" s="1"/>
    </row>
    <row r="2" spans="2:8" ht="15.75" x14ac:dyDescent="0.25">
      <c r="B2" s="1"/>
      <c r="C2" s="1"/>
      <c r="D2" s="1"/>
      <c r="E2" s="1"/>
      <c r="F2" s="1" t="s">
        <v>66</v>
      </c>
      <c r="G2" s="1"/>
    </row>
    <row r="3" spans="2:8" ht="15.75" x14ac:dyDescent="0.25">
      <c r="B3" s="1"/>
      <c r="C3" s="1"/>
      <c r="D3" s="1"/>
      <c r="E3" s="1"/>
      <c r="F3" s="1"/>
      <c r="G3" s="1"/>
    </row>
    <row r="4" spans="2:8" ht="15.75" x14ac:dyDescent="0.25">
      <c r="B4" s="1"/>
      <c r="C4" s="1"/>
      <c r="D4" s="1"/>
      <c r="E4" s="1"/>
      <c r="F4" s="1"/>
      <c r="G4" s="1"/>
    </row>
    <row r="5" spans="2:8" ht="15.75" x14ac:dyDescent="0.25">
      <c r="B5" s="158" t="s">
        <v>102</v>
      </c>
      <c r="C5" s="159"/>
      <c r="D5" s="159"/>
      <c r="E5" s="159"/>
      <c r="F5" s="159"/>
      <c r="G5" s="160"/>
      <c r="H5" s="174" t="s">
        <v>106</v>
      </c>
    </row>
    <row r="6" spans="2:8" ht="15.75" customHeight="1" x14ac:dyDescent="0.25">
      <c r="B6" s="136" t="s">
        <v>0</v>
      </c>
      <c r="C6" s="126" t="s">
        <v>103</v>
      </c>
      <c r="D6" s="148" t="s">
        <v>2</v>
      </c>
      <c r="E6" s="157"/>
      <c r="F6" s="157"/>
      <c r="G6" s="149"/>
      <c r="H6" s="175"/>
    </row>
    <row r="7" spans="2:8" ht="15" customHeight="1" x14ac:dyDescent="0.25">
      <c r="B7" s="156"/>
      <c r="C7" s="126"/>
      <c r="D7" s="156" t="s">
        <v>87</v>
      </c>
      <c r="E7" s="156" t="s">
        <v>3</v>
      </c>
      <c r="F7" s="156" t="s">
        <v>88</v>
      </c>
      <c r="G7" s="136" t="s">
        <v>46</v>
      </c>
      <c r="H7" s="175"/>
    </row>
    <row r="8" spans="2:8" ht="15" customHeight="1" x14ac:dyDescent="0.25">
      <c r="B8" s="156"/>
      <c r="C8" s="126"/>
      <c r="D8" s="156"/>
      <c r="E8" s="156"/>
      <c r="F8" s="156"/>
      <c r="G8" s="156"/>
      <c r="H8" s="175"/>
    </row>
    <row r="9" spans="2:8" ht="15" customHeight="1" x14ac:dyDescent="0.25">
      <c r="B9" s="150"/>
      <c r="C9" s="126"/>
      <c r="D9" s="150"/>
      <c r="E9" s="150"/>
      <c r="F9" s="150"/>
      <c r="G9" s="150"/>
      <c r="H9" s="176"/>
    </row>
    <row r="10" spans="2:8" x14ac:dyDescent="0.25">
      <c r="B10" s="39">
        <v>1</v>
      </c>
      <c r="C10" s="43">
        <v>2</v>
      </c>
      <c r="D10" s="39">
        <v>5</v>
      </c>
      <c r="E10" s="43">
        <v>6</v>
      </c>
      <c r="F10" s="43">
        <v>7</v>
      </c>
      <c r="G10" s="43">
        <v>8</v>
      </c>
      <c r="H10" s="45"/>
    </row>
    <row r="11" spans="2:8" ht="15.75" x14ac:dyDescent="0.25">
      <c r="B11" s="35">
        <v>1</v>
      </c>
      <c r="C11" s="31"/>
      <c r="D11" s="6"/>
      <c r="E11" s="6"/>
      <c r="F11" s="6"/>
      <c r="G11" s="42">
        <f>E11*F11</f>
        <v>0</v>
      </c>
      <c r="H11" s="45"/>
    </row>
    <row r="12" spans="2:8" ht="15.75" x14ac:dyDescent="0.25">
      <c r="B12" s="35">
        <v>2</v>
      </c>
      <c r="C12" s="31"/>
      <c r="D12" s="6"/>
      <c r="E12" s="6"/>
      <c r="F12" s="6"/>
      <c r="G12" s="42">
        <f t="shared" ref="G12:G15" si="0">E12*F12</f>
        <v>0</v>
      </c>
      <c r="H12" s="45"/>
    </row>
    <row r="13" spans="2:8" ht="15.75" x14ac:dyDescent="0.25">
      <c r="B13" s="35">
        <v>3</v>
      </c>
      <c r="C13" s="31"/>
      <c r="D13" s="6"/>
      <c r="E13" s="6"/>
      <c r="F13" s="6"/>
      <c r="G13" s="42">
        <f t="shared" si="0"/>
        <v>0</v>
      </c>
      <c r="H13" s="45"/>
    </row>
    <row r="14" spans="2:8" ht="15.75" x14ac:dyDescent="0.25">
      <c r="B14" s="35">
        <v>4</v>
      </c>
      <c r="C14" s="31"/>
      <c r="D14" s="6"/>
      <c r="E14" s="6"/>
      <c r="F14" s="6"/>
      <c r="G14" s="42">
        <f t="shared" si="0"/>
        <v>0</v>
      </c>
      <c r="H14" s="45"/>
    </row>
    <row r="15" spans="2:8" ht="15.75" x14ac:dyDescent="0.25">
      <c r="B15" s="35" t="s">
        <v>104</v>
      </c>
      <c r="C15" s="31"/>
      <c r="D15" s="6"/>
      <c r="E15" s="6"/>
      <c r="F15" s="6"/>
      <c r="G15" s="42">
        <f t="shared" si="0"/>
        <v>0</v>
      </c>
      <c r="H15" s="45"/>
    </row>
    <row r="16" spans="2:8" ht="15.75" x14ac:dyDescent="0.25">
      <c r="B16" s="161" t="s">
        <v>105</v>
      </c>
      <c r="C16" s="162"/>
      <c r="D16" s="34" t="s">
        <v>22</v>
      </c>
      <c r="E16" s="12" t="s">
        <v>22</v>
      </c>
      <c r="F16" s="12" t="s">
        <v>22</v>
      </c>
      <c r="G16" s="12">
        <f>SUM(G11:G15)</f>
        <v>0</v>
      </c>
      <c r="H16" s="45"/>
    </row>
    <row r="17" spans="2:7" ht="15.75" x14ac:dyDescent="0.25">
      <c r="B17" s="1"/>
      <c r="C17" s="1"/>
      <c r="D17" s="1"/>
      <c r="E17" s="1"/>
      <c r="F17" s="1"/>
      <c r="G17" s="1"/>
    </row>
    <row r="18" spans="2:7" ht="15.75" x14ac:dyDescent="0.25">
      <c r="B18" s="1"/>
      <c r="C18" s="19"/>
      <c r="D18" s="33"/>
      <c r="E18" s="1"/>
      <c r="F18" s="1"/>
      <c r="G18" s="1"/>
    </row>
    <row r="19" spans="2:7" ht="15.75" x14ac:dyDescent="0.25">
      <c r="B19" s="1"/>
      <c r="C19" s="1"/>
      <c r="D19" s="1"/>
      <c r="E19" s="1"/>
      <c r="F19" s="1"/>
      <c r="G19" s="1"/>
    </row>
  </sheetData>
  <mergeCells count="10">
    <mergeCell ref="H5:H9"/>
    <mergeCell ref="B16:C16"/>
    <mergeCell ref="B5:G5"/>
    <mergeCell ref="B6:B9"/>
    <mergeCell ref="C6:C9"/>
    <mergeCell ref="D6:G6"/>
    <mergeCell ref="D7:D9"/>
    <mergeCell ref="E7:E9"/>
    <mergeCell ref="F7:F9"/>
    <mergeCell ref="G7:G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</vt:i4>
      </vt:variant>
    </vt:vector>
  </HeadingPairs>
  <TitlesOfParts>
    <vt:vector size="6" baseType="lpstr">
      <vt:lpstr>Необоротні активи</vt:lpstr>
      <vt:lpstr>Запаси</vt:lpstr>
      <vt:lpstr>грош док</vt:lpstr>
      <vt:lpstr>позабаланс</vt:lpstr>
      <vt:lpstr>Нестачі</vt:lpstr>
      <vt:lpstr>Запаси!_ftn1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K2Zag</cp:lastModifiedBy>
  <cp:lastPrinted>2021-03-02T06:06:26Z</cp:lastPrinted>
  <dcterms:created xsi:type="dcterms:W3CDTF">2021-02-26T10:25:26Z</dcterms:created>
  <dcterms:modified xsi:type="dcterms:W3CDTF">2021-04-08T13:31:25Z</dcterms:modified>
</cp:coreProperties>
</file>